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iva\Desktop\Master_Research\"/>
    </mc:Choice>
  </mc:AlternateContent>
  <xr:revisionPtr revIDLastSave="0" documentId="13_ncr:1_{F74F8730-7363-4C73-AEF4-79AB4E7379D4}" xr6:coauthVersionLast="47" xr6:coauthVersionMax="47" xr10:uidLastSave="{00000000-0000-0000-0000-000000000000}"/>
  <bookViews>
    <workbookView xWindow="-120" yWindow="-120" windowWidth="20730" windowHeight="11160" xr2:uid="{DE11519D-13EA-47BB-9317-1E6709DB123C}"/>
  </bookViews>
  <sheets>
    <sheet name="Description" sheetId="5" r:id="rId1"/>
    <sheet name="2_MAXNRG_H1" sheetId="1" r:id="rId2"/>
    <sheet name="3_MINCOST_C1" sheetId="2" r:id="rId3"/>
    <sheet name="4_MINCOST_C2" sheetId="3" r:id="rId4"/>
    <sheet name="7_MAXEFF_R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4" l="1"/>
  <c r="C53" i="4"/>
  <c r="C52" i="4"/>
  <c r="C51" i="4"/>
  <c r="C50" i="4"/>
  <c r="L50" i="4" s="1"/>
  <c r="C60" i="4"/>
  <c r="C59" i="4"/>
  <c r="C58" i="4"/>
  <c r="C57" i="4"/>
  <c r="C56" i="4"/>
  <c r="C55" i="4"/>
  <c r="L53" i="4"/>
  <c r="M50" i="4"/>
  <c r="N50" i="4"/>
  <c r="O50" i="4"/>
  <c r="P50" i="4"/>
  <c r="Q50" i="4"/>
  <c r="R50" i="4"/>
  <c r="M51" i="4"/>
  <c r="N51" i="4"/>
  <c r="O51" i="4"/>
  <c r="P51" i="4"/>
  <c r="Q51" i="4"/>
  <c r="R51" i="4"/>
  <c r="M52" i="4"/>
  <c r="N52" i="4"/>
  <c r="O52" i="4"/>
  <c r="P52" i="4"/>
  <c r="Q52" i="4"/>
  <c r="R52" i="4"/>
  <c r="M53" i="4"/>
  <c r="N53" i="4"/>
  <c r="O53" i="4"/>
  <c r="P53" i="4"/>
  <c r="Q53" i="4"/>
  <c r="R53" i="4"/>
  <c r="M54" i="4"/>
  <c r="N54" i="4"/>
  <c r="O54" i="4"/>
  <c r="P54" i="4"/>
  <c r="Q54" i="4"/>
  <c r="R54" i="4"/>
  <c r="M55" i="4"/>
  <c r="N55" i="4"/>
  <c r="O55" i="4"/>
  <c r="P55" i="4"/>
  <c r="Q55" i="4"/>
  <c r="R55" i="4"/>
  <c r="M56" i="4"/>
  <c r="N56" i="4"/>
  <c r="O56" i="4"/>
  <c r="P56" i="4"/>
  <c r="Q56" i="4"/>
  <c r="R56" i="4"/>
  <c r="M57" i="4"/>
  <c r="N57" i="4"/>
  <c r="O57" i="4"/>
  <c r="P57" i="4"/>
  <c r="Q57" i="4"/>
  <c r="R57" i="4"/>
  <c r="M58" i="4"/>
  <c r="N58" i="4"/>
  <c r="O58" i="4"/>
  <c r="P58" i="4"/>
  <c r="Q58" i="4"/>
  <c r="R58" i="4"/>
  <c r="M59" i="4"/>
  <c r="N59" i="4"/>
  <c r="O59" i="4"/>
  <c r="P59" i="4"/>
  <c r="Q59" i="4"/>
  <c r="R59" i="4"/>
  <c r="M60" i="4"/>
  <c r="N60" i="4"/>
  <c r="O60" i="4"/>
  <c r="P60" i="4"/>
  <c r="Q60" i="4"/>
  <c r="R60" i="4"/>
  <c r="L51" i="4"/>
  <c r="L52" i="4"/>
  <c r="L54" i="4"/>
  <c r="L55" i="4"/>
  <c r="L56" i="4"/>
  <c r="L57" i="4"/>
  <c r="L58" i="4"/>
  <c r="L59" i="4"/>
  <c r="L60" i="4"/>
  <c r="M35" i="4"/>
  <c r="N35" i="4"/>
  <c r="O35" i="4"/>
  <c r="P35" i="4"/>
  <c r="Q35" i="4"/>
  <c r="R35" i="4"/>
  <c r="M36" i="4"/>
  <c r="N36" i="4"/>
  <c r="O36" i="4"/>
  <c r="P36" i="4"/>
  <c r="Q36" i="4"/>
  <c r="R36" i="4"/>
  <c r="M37" i="4"/>
  <c r="N37" i="4"/>
  <c r="O37" i="4"/>
  <c r="P37" i="4"/>
  <c r="Q37" i="4"/>
  <c r="R37" i="4"/>
  <c r="M38" i="4"/>
  <c r="N38" i="4"/>
  <c r="O38" i="4"/>
  <c r="P38" i="4"/>
  <c r="Q38" i="4"/>
  <c r="R38" i="4"/>
  <c r="M39" i="4"/>
  <c r="N39" i="4"/>
  <c r="O39" i="4"/>
  <c r="P39" i="4"/>
  <c r="Q39" i="4"/>
  <c r="R39" i="4"/>
  <c r="M40" i="4"/>
  <c r="N40" i="4"/>
  <c r="O40" i="4"/>
  <c r="P40" i="4"/>
  <c r="Q40" i="4"/>
  <c r="R40" i="4"/>
  <c r="M41" i="4"/>
  <c r="N41" i="4"/>
  <c r="O41" i="4"/>
  <c r="P41" i="4"/>
  <c r="Q41" i="4"/>
  <c r="R41" i="4"/>
  <c r="M42" i="4"/>
  <c r="N42" i="4"/>
  <c r="O42" i="4"/>
  <c r="P42" i="4"/>
  <c r="Q42" i="4"/>
  <c r="R42" i="4"/>
  <c r="M43" i="4"/>
  <c r="N43" i="4"/>
  <c r="O43" i="4"/>
  <c r="P43" i="4"/>
  <c r="Q43" i="4"/>
  <c r="R43" i="4"/>
  <c r="M44" i="4"/>
  <c r="N44" i="4"/>
  <c r="O44" i="4"/>
  <c r="P44" i="4"/>
  <c r="Q44" i="4"/>
  <c r="R44" i="4"/>
  <c r="M45" i="4"/>
  <c r="N45" i="4"/>
  <c r="O45" i="4"/>
  <c r="P45" i="4"/>
  <c r="Q45" i="4"/>
  <c r="R45" i="4"/>
  <c r="L36" i="4"/>
  <c r="L37" i="4"/>
  <c r="L38" i="4"/>
  <c r="L39" i="4"/>
  <c r="L40" i="4"/>
  <c r="L41" i="4"/>
  <c r="L42" i="4"/>
  <c r="L43" i="4"/>
  <c r="L44" i="4"/>
  <c r="L45" i="4"/>
  <c r="L35" i="4"/>
  <c r="L21" i="4"/>
  <c r="M21" i="4"/>
  <c r="N21" i="4"/>
  <c r="O21" i="4"/>
  <c r="P21" i="4"/>
  <c r="Q21" i="4"/>
  <c r="R21" i="4"/>
  <c r="L22" i="4"/>
  <c r="M22" i="4"/>
  <c r="N22" i="4"/>
  <c r="O22" i="4"/>
  <c r="P22" i="4"/>
  <c r="Q22" i="4"/>
  <c r="R22" i="4"/>
  <c r="L23" i="4"/>
  <c r="M23" i="4"/>
  <c r="N23" i="4"/>
  <c r="O23" i="4"/>
  <c r="P23" i="4"/>
  <c r="Q23" i="4"/>
  <c r="R23" i="4"/>
  <c r="L24" i="4"/>
  <c r="M24" i="4"/>
  <c r="N24" i="4"/>
  <c r="O24" i="4"/>
  <c r="P24" i="4"/>
  <c r="Q24" i="4"/>
  <c r="R24" i="4"/>
  <c r="L25" i="4"/>
  <c r="M25" i="4"/>
  <c r="N25" i="4"/>
  <c r="O25" i="4"/>
  <c r="P25" i="4"/>
  <c r="Q25" i="4"/>
  <c r="R25" i="4"/>
  <c r="L26" i="4"/>
  <c r="M26" i="4"/>
  <c r="N26" i="4"/>
  <c r="O26" i="4"/>
  <c r="P26" i="4"/>
  <c r="Q26" i="4"/>
  <c r="R26" i="4"/>
  <c r="L27" i="4"/>
  <c r="M27" i="4"/>
  <c r="N27" i="4"/>
  <c r="O27" i="4"/>
  <c r="P27" i="4"/>
  <c r="Q27" i="4"/>
  <c r="R27" i="4"/>
  <c r="L28" i="4"/>
  <c r="M28" i="4"/>
  <c r="N28" i="4"/>
  <c r="O28" i="4"/>
  <c r="P28" i="4"/>
  <c r="Q28" i="4"/>
  <c r="R28" i="4"/>
  <c r="L29" i="4"/>
  <c r="M29" i="4"/>
  <c r="N29" i="4"/>
  <c r="O29" i="4"/>
  <c r="P29" i="4"/>
  <c r="Q29" i="4"/>
  <c r="R29" i="4"/>
  <c r="L30" i="4"/>
  <c r="M30" i="4"/>
  <c r="N30" i="4"/>
  <c r="O30" i="4"/>
  <c r="P30" i="4"/>
  <c r="Q30" i="4"/>
  <c r="R30" i="4"/>
  <c r="M20" i="4"/>
  <c r="N20" i="4"/>
  <c r="O20" i="4"/>
  <c r="P20" i="4"/>
  <c r="Q20" i="4"/>
  <c r="R20" i="4"/>
  <c r="L20" i="4"/>
  <c r="C21" i="4"/>
  <c r="C20" i="4"/>
  <c r="M5" i="4"/>
  <c r="N5" i="4"/>
  <c r="O5" i="4"/>
  <c r="P5" i="4"/>
  <c r="Q5" i="4"/>
  <c r="R5" i="4"/>
  <c r="M6" i="4"/>
  <c r="N6" i="4"/>
  <c r="O6" i="4"/>
  <c r="P6" i="4"/>
  <c r="Q6" i="4"/>
  <c r="R6" i="4"/>
  <c r="M7" i="4"/>
  <c r="N7" i="4"/>
  <c r="O7" i="4"/>
  <c r="P7" i="4"/>
  <c r="Q7" i="4"/>
  <c r="R7" i="4"/>
  <c r="M8" i="4"/>
  <c r="N8" i="4"/>
  <c r="O8" i="4"/>
  <c r="P8" i="4"/>
  <c r="Q8" i="4"/>
  <c r="R8" i="4"/>
  <c r="M9" i="4"/>
  <c r="N9" i="4"/>
  <c r="O9" i="4"/>
  <c r="P9" i="4"/>
  <c r="Q9" i="4"/>
  <c r="R9" i="4"/>
  <c r="M10" i="4"/>
  <c r="N10" i="4"/>
  <c r="O10" i="4"/>
  <c r="P10" i="4"/>
  <c r="Q10" i="4"/>
  <c r="R10" i="4"/>
  <c r="M11" i="4"/>
  <c r="N11" i="4"/>
  <c r="O11" i="4"/>
  <c r="P11" i="4"/>
  <c r="Q11" i="4"/>
  <c r="R11" i="4"/>
  <c r="M12" i="4"/>
  <c r="N12" i="4"/>
  <c r="O12" i="4"/>
  <c r="P12" i="4"/>
  <c r="Q12" i="4"/>
  <c r="R12" i="4"/>
  <c r="M13" i="4"/>
  <c r="N13" i="4"/>
  <c r="O13" i="4"/>
  <c r="P13" i="4"/>
  <c r="Q13" i="4"/>
  <c r="R13" i="4"/>
  <c r="M14" i="4"/>
  <c r="N14" i="4"/>
  <c r="O14" i="4"/>
  <c r="P14" i="4"/>
  <c r="Q14" i="4"/>
  <c r="R14" i="4"/>
  <c r="M15" i="4"/>
  <c r="N15" i="4"/>
  <c r="O15" i="4"/>
  <c r="P15" i="4"/>
  <c r="Q15" i="4"/>
  <c r="R15" i="4"/>
  <c r="L6" i="4"/>
  <c r="L7" i="4"/>
  <c r="L8" i="4"/>
  <c r="L9" i="4"/>
  <c r="L10" i="4"/>
  <c r="L11" i="4"/>
  <c r="L12" i="4"/>
  <c r="L13" i="4"/>
  <c r="L14" i="4"/>
  <c r="L15" i="4"/>
  <c r="L5" i="4"/>
  <c r="W50" i="3"/>
  <c r="X50" i="3"/>
  <c r="Y50" i="3"/>
  <c r="Z50" i="3"/>
  <c r="AB50" i="3"/>
  <c r="AC50" i="3"/>
  <c r="AD50" i="3"/>
  <c r="AE50" i="3"/>
  <c r="AF50" i="3"/>
  <c r="AG50" i="3"/>
  <c r="AH50" i="3"/>
  <c r="AI50" i="3"/>
  <c r="AJ50" i="3"/>
  <c r="AK50" i="3"/>
  <c r="AL50" i="3"/>
  <c r="W51" i="3"/>
  <c r="X51" i="3"/>
  <c r="Y51" i="3"/>
  <c r="Z51" i="3"/>
  <c r="AB51" i="3"/>
  <c r="AC51" i="3"/>
  <c r="AD51" i="3"/>
  <c r="AE51" i="3"/>
  <c r="AF51" i="3"/>
  <c r="AG51" i="3"/>
  <c r="AH51" i="3"/>
  <c r="AI51" i="3"/>
  <c r="AJ51" i="3"/>
  <c r="AK51" i="3"/>
  <c r="AL51" i="3"/>
  <c r="W52" i="3"/>
  <c r="X52" i="3"/>
  <c r="Y52" i="3"/>
  <c r="Z52" i="3"/>
  <c r="AB52" i="3"/>
  <c r="AC52" i="3"/>
  <c r="AD52" i="3"/>
  <c r="AE52" i="3"/>
  <c r="AF52" i="3"/>
  <c r="AG52" i="3"/>
  <c r="AH52" i="3"/>
  <c r="AI52" i="3"/>
  <c r="AJ52" i="3"/>
  <c r="AK52" i="3"/>
  <c r="AL52" i="3"/>
  <c r="W53" i="3"/>
  <c r="X53" i="3"/>
  <c r="Y53" i="3"/>
  <c r="Z53" i="3"/>
  <c r="AB53" i="3"/>
  <c r="AC53" i="3"/>
  <c r="AD53" i="3"/>
  <c r="AE53" i="3"/>
  <c r="AF53" i="3"/>
  <c r="AG53" i="3"/>
  <c r="AH53" i="3"/>
  <c r="AI53" i="3"/>
  <c r="AJ53" i="3"/>
  <c r="AK53" i="3"/>
  <c r="AL53" i="3"/>
  <c r="W54" i="3"/>
  <c r="X54" i="3"/>
  <c r="Y54" i="3"/>
  <c r="Z54" i="3"/>
  <c r="AB54" i="3"/>
  <c r="AC54" i="3"/>
  <c r="AD54" i="3"/>
  <c r="AE54" i="3"/>
  <c r="AF54" i="3"/>
  <c r="AG54" i="3"/>
  <c r="AH54" i="3"/>
  <c r="AI54" i="3"/>
  <c r="AJ54" i="3"/>
  <c r="AK54" i="3"/>
  <c r="AL54" i="3"/>
  <c r="W55" i="3"/>
  <c r="X55" i="3"/>
  <c r="Y55" i="3"/>
  <c r="Z55" i="3"/>
  <c r="AB55" i="3"/>
  <c r="AC55" i="3"/>
  <c r="AD55" i="3"/>
  <c r="AE55" i="3"/>
  <c r="AF55" i="3"/>
  <c r="AG55" i="3"/>
  <c r="AH55" i="3"/>
  <c r="AI55" i="3"/>
  <c r="AJ55" i="3"/>
  <c r="AK55" i="3"/>
  <c r="AL55" i="3"/>
  <c r="W56" i="3"/>
  <c r="X56" i="3"/>
  <c r="Y56" i="3"/>
  <c r="Z56" i="3"/>
  <c r="AB56" i="3"/>
  <c r="AC56" i="3"/>
  <c r="AD56" i="3"/>
  <c r="AE56" i="3"/>
  <c r="AF56" i="3"/>
  <c r="AG56" i="3"/>
  <c r="AH56" i="3"/>
  <c r="AI56" i="3"/>
  <c r="AJ56" i="3"/>
  <c r="AK56" i="3"/>
  <c r="AL56" i="3"/>
  <c r="W57" i="3"/>
  <c r="X57" i="3"/>
  <c r="Y57" i="3"/>
  <c r="Z57" i="3"/>
  <c r="AB57" i="3"/>
  <c r="AC57" i="3"/>
  <c r="AD57" i="3"/>
  <c r="AE57" i="3"/>
  <c r="AF57" i="3"/>
  <c r="AG57" i="3"/>
  <c r="AH57" i="3"/>
  <c r="AI57" i="3"/>
  <c r="AJ57" i="3"/>
  <c r="AK57" i="3"/>
  <c r="AL57" i="3"/>
  <c r="W58" i="3"/>
  <c r="X58" i="3"/>
  <c r="Y58" i="3"/>
  <c r="Z58" i="3"/>
  <c r="AB58" i="3"/>
  <c r="AC58" i="3"/>
  <c r="AD58" i="3"/>
  <c r="AE58" i="3"/>
  <c r="AF58" i="3"/>
  <c r="AG58" i="3"/>
  <c r="AH58" i="3"/>
  <c r="AI58" i="3"/>
  <c r="AJ58" i="3"/>
  <c r="AK58" i="3"/>
  <c r="AL58" i="3"/>
  <c r="W59" i="3"/>
  <c r="X59" i="3"/>
  <c r="Y59" i="3"/>
  <c r="Z59" i="3"/>
  <c r="AB59" i="3"/>
  <c r="AC59" i="3"/>
  <c r="AD59" i="3"/>
  <c r="AE59" i="3"/>
  <c r="AF59" i="3"/>
  <c r="AG59" i="3"/>
  <c r="AH59" i="3"/>
  <c r="AI59" i="3"/>
  <c r="AJ59" i="3"/>
  <c r="AK59" i="3"/>
  <c r="AL59" i="3"/>
  <c r="W60" i="3"/>
  <c r="X60" i="3"/>
  <c r="Y60" i="3"/>
  <c r="Z60" i="3"/>
  <c r="AB60" i="3"/>
  <c r="AC60" i="3"/>
  <c r="AD60" i="3"/>
  <c r="AE60" i="3"/>
  <c r="AF60" i="3"/>
  <c r="AG60" i="3"/>
  <c r="AH60" i="3"/>
  <c r="AI60" i="3"/>
  <c r="AJ60" i="3"/>
  <c r="AK60" i="3"/>
  <c r="AL60" i="3"/>
  <c r="V51" i="3"/>
  <c r="V52" i="3"/>
  <c r="V53" i="3"/>
  <c r="V54" i="3"/>
  <c r="V55" i="3"/>
  <c r="V56" i="3"/>
  <c r="V57" i="3"/>
  <c r="V58" i="3"/>
  <c r="V59" i="3"/>
  <c r="V60" i="3"/>
  <c r="V50" i="3"/>
  <c r="AJ35" i="3"/>
  <c r="AK35" i="3"/>
  <c r="AL35" i="3"/>
  <c r="AJ36" i="3"/>
  <c r="AK36" i="3"/>
  <c r="AL36" i="3"/>
  <c r="AJ37" i="3"/>
  <c r="AK37" i="3"/>
  <c r="AL37" i="3"/>
  <c r="AJ38" i="3"/>
  <c r="AK38" i="3"/>
  <c r="AL38" i="3"/>
  <c r="AJ39" i="3"/>
  <c r="AK39" i="3"/>
  <c r="AL39" i="3"/>
  <c r="AJ40" i="3"/>
  <c r="AK40" i="3"/>
  <c r="AL40" i="3"/>
  <c r="AJ41" i="3"/>
  <c r="AK41" i="3"/>
  <c r="AL41" i="3"/>
  <c r="AJ42" i="3"/>
  <c r="AK42" i="3"/>
  <c r="AL42" i="3"/>
  <c r="AJ43" i="3"/>
  <c r="AK43" i="3"/>
  <c r="AL43" i="3"/>
  <c r="AJ44" i="3"/>
  <c r="AK44" i="3"/>
  <c r="AL44" i="3"/>
  <c r="AJ45" i="3"/>
  <c r="AK45" i="3"/>
  <c r="AL4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V36" i="3"/>
  <c r="V37" i="3"/>
  <c r="V38" i="3"/>
  <c r="V39" i="3"/>
  <c r="V40" i="3"/>
  <c r="V41" i="3"/>
  <c r="V42" i="3"/>
  <c r="V43" i="3"/>
  <c r="V44" i="3"/>
  <c r="V45" i="3"/>
  <c r="V35" i="3"/>
  <c r="W20" i="3"/>
  <c r="X20" i="3"/>
  <c r="Y20" i="3"/>
  <c r="Z20" i="3"/>
  <c r="AB20" i="3"/>
  <c r="AC20" i="3"/>
  <c r="AE20" i="3"/>
  <c r="AF20" i="3"/>
  <c r="AG20" i="3"/>
  <c r="AH20" i="3"/>
  <c r="AI20" i="3"/>
  <c r="AJ20" i="3"/>
  <c r="AK20" i="3"/>
  <c r="AL20" i="3"/>
  <c r="W21" i="3"/>
  <c r="X21" i="3"/>
  <c r="Y21" i="3"/>
  <c r="Z21" i="3"/>
  <c r="AB21" i="3"/>
  <c r="AC21" i="3"/>
  <c r="AE21" i="3"/>
  <c r="AF21" i="3"/>
  <c r="AG21" i="3"/>
  <c r="AH21" i="3"/>
  <c r="AI21" i="3"/>
  <c r="AJ21" i="3"/>
  <c r="AK21" i="3"/>
  <c r="AL21" i="3"/>
  <c r="W22" i="3"/>
  <c r="X22" i="3"/>
  <c r="Y22" i="3"/>
  <c r="Z22" i="3"/>
  <c r="AB22" i="3"/>
  <c r="AC22" i="3"/>
  <c r="AE22" i="3"/>
  <c r="AF22" i="3"/>
  <c r="AG22" i="3"/>
  <c r="AH22" i="3"/>
  <c r="AI22" i="3"/>
  <c r="AJ22" i="3"/>
  <c r="AK22" i="3"/>
  <c r="AL22" i="3"/>
  <c r="W23" i="3"/>
  <c r="X23" i="3"/>
  <c r="Y23" i="3"/>
  <c r="Z23" i="3"/>
  <c r="AB23" i="3"/>
  <c r="AC23" i="3"/>
  <c r="AE23" i="3"/>
  <c r="AF23" i="3"/>
  <c r="AG23" i="3"/>
  <c r="AH23" i="3"/>
  <c r="AI23" i="3"/>
  <c r="AJ23" i="3"/>
  <c r="AK23" i="3"/>
  <c r="AL23" i="3"/>
  <c r="W24" i="3"/>
  <c r="X24" i="3"/>
  <c r="Y24" i="3"/>
  <c r="Z24" i="3"/>
  <c r="AB24" i="3"/>
  <c r="AC24" i="3"/>
  <c r="AE24" i="3"/>
  <c r="AF24" i="3"/>
  <c r="AG24" i="3"/>
  <c r="AH24" i="3"/>
  <c r="AI24" i="3"/>
  <c r="AJ24" i="3"/>
  <c r="AK24" i="3"/>
  <c r="AL24" i="3"/>
  <c r="W25" i="3"/>
  <c r="X25" i="3"/>
  <c r="Y25" i="3"/>
  <c r="Z25" i="3"/>
  <c r="AB25" i="3"/>
  <c r="AC25" i="3"/>
  <c r="AE25" i="3"/>
  <c r="AF25" i="3"/>
  <c r="AG25" i="3"/>
  <c r="AH25" i="3"/>
  <c r="AI25" i="3"/>
  <c r="AJ25" i="3"/>
  <c r="AK25" i="3"/>
  <c r="AL25" i="3"/>
  <c r="W26" i="3"/>
  <c r="X26" i="3"/>
  <c r="Y26" i="3"/>
  <c r="Z26" i="3"/>
  <c r="AB26" i="3"/>
  <c r="AC26" i="3"/>
  <c r="AE26" i="3"/>
  <c r="AF26" i="3"/>
  <c r="AG26" i="3"/>
  <c r="AH26" i="3"/>
  <c r="AI26" i="3"/>
  <c r="AJ26" i="3"/>
  <c r="AK26" i="3"/>
  <c r="AL26" i="3"/>
  <c r="W27" i="3"/>
  <c r="X27" i="3"/>
  <c r="Y27" i="3"/>
  <c r="Z27" i="3"/>
  <c r="AB27" i="3"/>
  <c r="AC27" i="3"/>
  <c r="AE27" i="3"/>
  <c r="AF27" i="3"/>
  <c r="AG27" i="3"/>
  <c r="AH27" i="3"/>
  <c r="AI27" i="3"/>
  <c r="AJ27" i="3"/>
  <c r="AK27" i="3"/>
  <c r="AL27" i="3"/>
  <c r="W28" i="3"/>
  <c r="X28" i="3"/>
  <c r="Y28" i="3"/>
  <c r="Z28" i="3"/>
  <c r="AB28" i="3"/>
  <c r="AC28" i="3"/>
  <c r="AE28" i="3"/>
  <c r="AF28" i="3"/>
  <c r="AG28" i="3"/>
  <c r="AH28" i="3"/>
  <c r="AI28" i="3"/>
  <c r="AJ28" i="3"/>
  <c r="AK28" i="3"/>
  <c r="AL28" i="3"/>
  <c r="W29" i="3"/>
  <c r="X29" i="3"/>
  <c r="Y29" i="3"/>
  <c r="Z29" i="3"/>
  <c r="AB29" i="3"/>
  <c r="AC29" i="3"/>
  <c r="AE29" i="3"/>
  <c r="AF29" i="3"/>
  <c r="AG29" i="3"/>
  <c r="AH29" i="3"/>
  <c r="AI29" i="3"/>
  <c r="AJ29" i="3"/>
  <c r="AK29" i="3"/>
  <c r="AL29" i="3"/>
  <c r="W30" i="3"/>
  <c r="X30" i="3"/>
  <c r="Y30" i="3"/>
  <c r="Z30" i="3"/>
  <c r="AB30" i="3"/>
  <c r="AC30" i="3"/>
  <c r="AE30" i="3"/>
  <c r="AF30" i="3"/>
  <c r="AG30" i="3"/>
  <c r="AH30" i="3"/>
  <c r="AI30" i="3"/>
  <c r="AJ30" i="3"/>
  <c r="AK30" i="3"/>
  <c r="AL30" i="3"/>
  <c r="V30" i="3"/>
  <c r="V21" i="3"/>
  <c r="V22" i="3"/>
  <c r="V23" i="3"/>
  <c r="V24" i="3"/>
  <c r="V25" i="3"/>
  <c r="V26" i="3"/>
  <c r="V27" i="3"/>
  <c r="V28" i="3"/>
  <c r="V29" i="3"/>
  <c r="V20" i="3"/>
  <c r="AI6" i="3"/>
  <c r="AJ6" i="3"/>
  <c r="AK6" i="3"/>
  <c r="AL6" i="3"/>
  <c r="AI7" i="3"/>
  <c r="AJ7" i="3"/>
  <c r="AK7" i="3"/>
  <c r="AL7" i="3"/>
  <c r="AI8" i="3"/>
  <c r="AJ8" i="3"/>
  <c r="AK8" i="3"/>
  <c r="AL8" i="3"/>
  <c r="AI9" i="3"/>
  <c r="AJ9" i="3"/>
  <c r="AK9" i="3"/>
  <c r="AL9" i="3"/>
  <c r="AI10" i="3"/>
  <c r="AJ10" i="3"/>
  <c r="AK10" i="3"/>
  <c r="AL10" i="3"/>
  <c r="AI11" i="3"/>
  <c r="AJ11" i="3"/>
  <c r="AK11" i="3"/>
  <c r="AL11" i="3"/>
  <c r="AI12" i="3"/>
  <c r="AJ12" i="3"/>
  <c r="AK12" i="3"/>
  <c r="AL12" i="3"/>
  <c r="AI13" i="3"/>
  <c r="AJ13" i="3"/>
  <c r="AK13" i="3"/>
  <c r="AL13" i="3"/>
  <c r="AI14" i="3"/>
  <c r="AJ14" i="3"/>
  <c r="AK14" i="3"/>
  <c r="AL14" i="3"/>
  <c r="AI15" i="3"/>
  <c r="AJ15" i="3"/>
  <c r="AK15" i="3"/>
  <c r="AL15" i="3"/>
  <c r="AJ5" i="3"/>
  <c r="AK5" i="3"/>
  <c r="AL5" i="3"/>
  <c r="V5" i="3"/>
  <c r="V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T65" i="2"/>
  <c r="U65" i="2"/>
  <c r="V65" i="2"/>
  <c r="W65" i="2"/>
  <c r="Y65" i="2"/>
  <c r="Z65" i="2"/>
  <c r="AA65" i="2"/>
  <c r="AB65" i="2"/>
  <c r="AC65" i="2"/>
  <c r="AD65" i="2"/>
  <c r="AE65" i="2"/>
  <c r="AF65" i="2"/>
  <c r="T66" i="2"/>
  <c r="U66" i="2"/>
  <c r="V66" i="2"/>
  <c r="W66" i="2"/>
  <c r="Y66" i="2"/>
  <c r="Z66" i="2"/>
  <c r="AA66" i="2"/>
  <c r="AB66" i="2"/>
  <c r="AC66" i="2"/>
  <c r="AD66" i="2"/>
  <c r="AE66" i="2"/>
  <c r="AF66" i="2"/>
  <c r="T67" i="2"/>
  <c r="U67" i="2"/>
  <c r="V67" i="2"/>
  <c r="W67" i="2"/>
  <c r="Y67" i="2"/>
  <c r="Z67" i="2"/>
  <c r="AA67" i="2"/>
  <c r="AB67" i="2"/>
  <c r="AC67" i="2"/>
  <c r="AD67" i="2"/>
  <c r="AE67" i="2"/>
  <c r="AF67" i="2"/>
  <c r="T68" i="2"/>
  <c r="U68" i="2"/>
  <c r="V68" i="2"/>
  <c r="W68" i="2"/>
  <c r="Y68" i="2"/>
  <c r="Z68" i="2"/>
  <c r="AA68" i="2"/>
  <c r="AB68" i="2"/>
  <c r="AC68" i="2"/>
  <c r="AD68" i="2"/>
  <c r="AE68" i="2"/>
  <c r="AF68" i="2"/>
  <c r="T69" i="2"/>
  <c r="U69" i="2"/>
  <c r="V69" i="2"/>
  <c r="W69" i="2"/>
  <c r="Y69" i="2"/>
  <c r="Z69" i="2"/>
  <c r="AA69" i="2"/>
  <c r="AB69" i="2"/>
  <c r="AC69" i="2"/>
  <c r="AD69" i="2"/>
  <c r="AE69" i="2"/>
  <c r="AF69" i="2"/>
  <c r="T70" i="2"/>
  <c r="U70" i="2"/>
  <c r="V70" i="2"/>
  <c r="W70" i="2"/>
  <c r="Y70" i="2"/>
  <c r="Z70" i="2"/>
  <c r="AA70" i="2"/>
  <c r="AB70" i="2"/>
  <c r="AC70" i="2"/>
  <c r="AD70" i="2"/>
  <c r="AE70" i="2"/>
  <c r="AF70" i="2"/>
  <c r="T71" i="2"/>
  <c r="U71" i="2"/>
  <c r="V71" i="2"/>
  <c r="W71" i="2"/>
  <c r="Y71" i="2"/>
  <c r="Z71" i="2"/>
  <c r="AA71" i="2"/>
  <c r="AB71" i="2"/>
  <c r="AC71" i="2"/>
  <c r="AD71" i="2"/>
  <c r="AE71" i="2"/>
  <c r="AF71" i="2"/>
  <c r="T72" i="2"/>
  <c r="U72" i="2"/>
  <c r="V72" i="2"/>
  <c r="W72" i="2"/>
  <c r="Y72" i="2"/>
  <c r="Z72" i="2"/>
  <c r="AA72" i="2"/>
  <c r="AB72" i="2"/>
  <c r="AC72" i="2"/>
  <c r="AD72" i="2"/>
  <c r="AE72" i="2"/>
  <c r="AF72" i="2"/>
  <c r="T73" i="2"/>
  <c r="U73" i="2"/>
  <c r="V73" i="2"/>
  <c r="W73" i="2"/>
  <c r="Y73" i="2"/>
  <c r="Z73" i="2"/>
  <c r="AA73" i="2"/>
  <c r="AB73" i="2"/>
  <c r="AC73" i="2"/>
  <c r="AD73" i="2"/>
  <c r="AE73" i="2"/>
  <c r="AF73" i="2"/>
  <c r="T74" i="2"/>
  <c r="U74" i="2"/>
  <c r="V74" i="2"/>
  <c r="W74" i="2"/>
  <c r="Y74" i="2"/>
  <c r="Z74" i="2"/>
  <c r="AA74" i="2"/>
  <c r="AB74" i="2"/>
  <c r="AC74" i="2"/>
  <c r="AD74" i="2"/>
  <c r="AE74" i="2"/>
  <c r="AF74" i="2"/>
  <c r="T75" i="2"/>
  <c r="U75" i="2"/>
  <c r="V75" i="2"/>
  <c r="W75" i="2"/>
  <c r="Y75" i="2"/>
  <c r="Z75" i="2"/>
  <c r="AA75" i="2"/>
  <c r="AB75" i="2"/>
  <c r="AC75" i="2"/>
  <c r="AD75" i="2"/>
  <c r="AE75" i="2"/>
  <c r="AF75" i="2"/>
  <c r="S66" i="2"/>
  <c r="S67" i="2"/>
  <c r="S68" i="2"/>
  <c r="S69" i="2"/>
  <c r="S70" i="2"/>
  <c r="S71" i="2"/>
  <c r="S72" i="2"/>
  <c r="S73" i="2"/>
  <c r="S74" i="2"/>
  <c r="S75" i="2"/>
  <c r="S65" i="2"/>
  <c r="T50" i="2"/>
  <c r="U50" i="2"/>
  <c r="V50" i="2"/>
  <c r="W50" i="2"/>
  <c r="Y50" i="2"/>
  <c r="Z50" i="2"/>
  <c r="AA50" i="2"/>
  <c r="AB50" i="2"/>
  <c r="AD50" i="2"/>
  <c r="AE50" i="2"/>
  <c r="AF50" i="2"/>
  <c r="T51" i="2"/>
  <c r="U51" i="2"/>
  <c r="V51" i="2"/>
  <c r="W51" i="2"/>
  <c r="Y51" i="2"/>
  <c r="Z51" i="2"/>
  <c r="AA51" i="2"/>
  <c r="AB51" i="2"/>
  <c r="AD51" i="2"/>
  <c r="AE51" i="2"/>
  <c r="AF51" i="2"/>
  <c r="T52" i="2"/>
  <c r="U52" i="2"/>
  <c r="V52" i="2"/>
  <c r="W52" i="2"/>
  <c r="Y52" i="2"/>
  <c r="Z52" i="2"/>
  <c r="AA52" i="2"/>
  <c r="AB52" i="2"/>
  <c r="AD52" i="2"/>
  <c r="AE52" i="2"/>
  <c r="AF52" i="2"/>
  <c r="T53" i="2"/>
  <c r="U53" i="2"/>
  <c r="V53" i="2"/>
  <c r="W53" i="2"/>
  <c r="Y53" i="2"/>
  <c r="Z53" i="2"/>
  <c r="AA53" i="2"/>
  <c r="AB53" i="2"/>
  <c r="AD53" i="2"/>
  <c r="AE53" i="2"/>
  <c r="AF53" i="2"/>
  <c r="T54" i="2"/>
  <c r="U54" i="2"/>
  <c r="V54" i="2"/>
  <c r="W54" i="2"/>
  <c r="Y54" i="2"/>
  <c r="Z54" i="2"/>
  <c r="AA54" i="2"/>
  <c r="AB54" i="2"/>
  <c r="AD54" i="2"/>
  <c r="AE54" i="2"/>
  <c r="AF54" i="2"/>
  <c r="T55" i="2"/>
  <c r="U55" i="2"/>
  <c r="V55" i="2"/>
  <c r="W55" i="2"/>
  <c r="Y55" i="2"/>
  <c r="Z55" i="2"/>
  <c r="AA55" i="2"/>
  <c r="AB55" i="2"/>
  <c r="AD55" i="2"/>
  <c r="AE55" i="2"/>
  <c r="AF55" i="2"/>
  <c r="T56" i="2"/>
  <c r="U56" i="2"/>
  <c r="V56" i="2"/>
  <c r="W56" i="2"/>
  <c r="Y56" i="2"/>
  <c r="Z56" i="2"/>
  <c r="AA56" i="2"/>
  <c r="AB56" i="2"/>
  <c r="AD56" i="2"/>
  <c r="AE56" i="2"/>
  <c r="AF56" i="2"/>
  <c r="T57" i="2"/>
  <c r="U57" i="2"/>
  <c r="V57" i="2"/>
  <c r="W57" i="2"/>
  <c r="Y57" i="2"/>
  <c r="Z57" i="2"/>
  <c r="AA57" i="2"/>
  <c r="AB57" i="2"/>
  <c r="AD57" i="2"/>
  <c r="AE57" i="2"/>
  <c r="AF57" i="2"/>
  <c r="T58" i="2"/>
  <c r="U58" i="2"/>
  <c r="V58" i="2"/>
  <c r="W58" i="2"/>
  <c r="Y58" i="2"/>
  <c r="Z58" i="2"/>
  <c r="AA58" i="2"/>
  <c r="AB58" i="2"/>
  <c r="AD58" i="2"/>
  <c r="AE58" i="2"/>
  <c r="AF58" i="2"/>
  <c r="T59" i="2"/>
  <c r="U59" i="2"/>
  <c r="V59" i="2"/>
  <c r="W59" i="2"/>
  <c r="Y59" i="2"/>
  <c r="Z59" i="2"/>
  <c r="AA59" i="2"/>
  <c r="AB59" i="2"/>
  <c r="AD59" i="2"/>
  <c r="AE59" i="2"/>
  <c r="AF59" i="2"/>
  <c r="T60" i="2"/>
  <c r="U60" i="2"/>
  <c r="V60" i="2"/>
  <c r="W60" i="2"/>
  <c r="Y60" i="2"/>
  <c r="Z60" i="2"/>
  <c r="AA60" i="2"/>
  <c r="AB60" i="2"/>
  <c r="AD60" i="2"/>
  <c r="AE60" i="2"/>
  <c r="AF60" i="2"/>
  <c r="S51" i="2"/>
  <c r="S52" i="2"/>
  <c r="S53" i="2"/>
  <c r="S54" i="2"/>
  <c r="S55" i="2"/>
  <c r="S56" i="2"/>
  <c r="S57" i="2"/>
  <c r="S58" i="2"/>
  <c r="S59" i="2"/>
  <c r="S60" i="2"/>
  <c r="S50" i="2"/>
  <c r="T35" i="2"/>
  <c r="U35" i="2"/>
  <c r="V35" i="2"/>
  <c r="W35" i="2"/>
  <c r="Y35" i="2"/>
  <c r="Z35" i="2"/>
  <c r="AA35" i="2"/>
  <c r="AB35" i="2"/>
  <c r="AC35" i="2"/>
  <c r="AD35" i="2"/>
  <c r="AE35" i="2"/>
  <c r="AF35" i="2"/>
  <c r="T36" i="2"/>
  <c r="U36" i="2"/>
  <c r="V36" i="2"/>
  <c r="W36" i="2"/>
  <c r="Y36" i="2"/>
  <c r="Z36" i="2"/>
  <c r="AA36" i="2"/>
  <c r="AB36" i="2"/>
  <c r="AC36" i="2"/>
  <c r="AD36" i="2"/>
  <c r="AE36" i="2"/>
  <c r="AF36" i="2"/>
  <c r="T37" i="2"/>
  <c r="U37" i="2"/>
  <c r="V37" i="2"/>
  <c r="W37" i="2"/>
  <c r="Y37" i="2"/>
  <c r="Z37" i="2"/>
  <c r="AA37" i="2"/>
  <c r="AB37" i="2"/>
  <c r="AC37" i="2"/>
  <c r="AD37" i="2"/>
  <c r="AE37" i="2"/>
  <c r="AF37" i="2"/>
  <c r="T38" i="2"/>
  <c r="U38" i="2"/>
  <c r="V38" i="2"/>
  <c r="W38" i="2"/>
  <c r="Y38" i="2"/>
  <c r="Z38" i="2"/>
  <c r="AA38" i="2"/>
  <c r="AB38" i="2"/>
  <c r="AC38" i="2"/>
  <c r="AD38" i="2"/>
  <c r="AE38" i="2"/>
  <c r="AF38" i="2"/>
  <c r="T39" i="2"/>
  <c r="U39" i="2"/>
  <c r="V39" i="2"/>
  <c r="W39" i="2"/>
  <c r="Y39" i="2"/>
  <c r="Z39" i="2"/>
  <c r="AA39" i="2"/>
  <c r="AB39" i="2"/>
  <c r="AC39" i="2"/>
  <c r="AD39" i="2"/>
  <c r="AE39" i="2"/>
  <c r="AF39" i="2"/>
  <c r="T40" i="2"/>
  <c r="U40" i="2"/>
  <c r="V40" i="2"/>
  <c r="W40" i="2"/>
  <c r="Y40" i="2"/>
  <c r="Z40" i="2"/>
  <c r="AA40" i="2"/>
  <c r="AB40" i="2"/>
  <c r="AC40" i="2"/>
  <c r="AD40" i="2"/>
  <c r="AE40" i="2"/>
  <c r="AF40" i="2"/>
  <c r="T41" i="2"/>
  <c r="U41" i="2"/>
  <c r="V41" i="2"/>
  <c r="W41" i="2"/>
  <c r="Y41" i="2"/>
  <c r="Z41" i="2"/>
  <c r="AA41" i="2"/>
  <c r="AB41" i="2"/>
  <c r="AC41" i="2"/>
  <c r="AD41" i="2"/>
  <c r="AE41" i="2"/>
  <c r="AF41" i="2"/>
  <c r="T42" i="2"/>
  <c r="U42" i="2"/>
  <c r="V42" i="2"/>
  <c r="W42" i="2"/>
  <c r="Y42" i="2"/>
  <c r="Z42" i="2"/>
  <c r="AA42" i="2"/>
  <c r="AB42" i="2"/>
  <c r="AC42" i="2"/>
  <c r="AD42" i="2"/>
  <c r="AE42" i="2"/>
  <c r="AF42" i="2"/>
  <c r="T43" i="2"/>
  <c r="U43" i="2"/>
  <c r="V43" i="2"/>
  <c r="W43" i="2"/>
  <c r="Y43" i="2"/>
  <c r="Z43" i="2"/>
  <c r="AA43" i="2"/>
  <c r="AB43" i="2"/>
  <c r="AC43" i="2"/>
  <c r="AD43" i="2"/>
  <c r="AE43" i="2"/>
  <c r="AF43" i="2"/>
  <c r="T44" i="2"/>
  <c r="U44" i="2"/>
  <c r="V44" i="2"/>
  <c r="W44" i="2"/>
  <c r="Y44" i="2"/>
  <c r="Z44" i="2"/>
  <c r="AA44" i="2"/>
  <c r="AB44" i="2"/>
  <c r="AC44" i="2"/>
  <c r="AD44" i="2"/>
  <c r="AE44" i="2"/>
  <c r="AF44" i="2"/>
  <c r="T45" i="2"/>
  <c r="U45" i="2"/>
  <c r="V45" i="2"/>
  <c r="W45" i="2"/>
  <c r="Y45" i="2"/>
  <c r="Z45" i="2"/>
  <c r="AA45" i="2"/>
  <c r="AB45" i="2"/>
  <c r="AC45" i="2"/>
  <c r="AD45" i="2"/>
  <c r="AE45" i="2"/>
  <c r="AF45" i="2"/>
  <c r="S36" i="2"/>
  <c r="S37" i="2"/>
  <c r="S38" i="2"/>
  <c r="S39" i="2"/>
  <c r="S40" i="2"/>
  <c r="S41" i="2"/>
  <c r="S42" i="2"/>
  <c r="S43" i="2"/>
  <c r="S44" i="2"/>
  <c r="S45" i="2"/>
  <c r="S35" i="2"/>
  <c r="T20" i="2"/>
  <c r="U20" i="2"/>
  <c r="V20" i="2"/>
  <c r="W20" i="2"/>
  <c r="Y20" i="2"/>
  <c r="Z20" i="2"/>
  <c r="AB20" i="2"/>
  <c r="AC20" i="2"/>
  <c r="AD20" i="2"/>
  <c r="AE20" i="2"/>
  <c r="AF20" i="2"/>
  <c r="T21" i="2"/>
  <c r="U21" i="2"/>
  <c r="V21" i="2"/>
  <c r="W21" i="2"/>
  <c r="Y21" i="2"/>
  <c r="Z21" i="2"/>
  <c r="AB21" i="2"/>
  <c r="AC21" i="2"/>
  <c r="AD21" i="2"/>
  <c r="AE21" i="2"/>
  <c r="AF21" i="2"/>
  <c r="T22" i="2"/>
  <c r="U22" i="2"/>
  <c r="V22" i="2"/>
  <c r="W22" i="2"/>
  <c r="Y22" i="2"/>
  <c r="Z22" i="2"/>
  <c r="AB22" i="2"/>
  <c r="AC22" i="2"/>
  <c r="AD22" i="2"/>
  <c r="AE22" i="2"/>
  <c r="AF22" i="2"/>
  <c r="T23" i="2"/>
  <c r="U23" i="2"/>
  <c r="V23" i="2"/>
  <c r="W23" i="2"/>
  <c r="Y23" i="2"/>
  <c r="Z23" i="2"/>
  <c r="AB23" i="2"/>
  <c r="AC23" i="2"/>
  <c r="AD23" i="2"/>
  <c r="AE23" i="2"/>
  <c r="AF23" i="2"/>
  <c r="T24" i="2"/>
  <c r="U24" i="2"/>
  <c r="V24" i="2"/>
  <c r="W24" i="2"/>
  <c r="Y24" i="2"/>
  <c r="Z24" i="2"/>
  <c r="AB24" i="2"/>
  <c r="AC24" i="2"/>
  <c r="AD24" i="2"/>
  <c r="AE24" i="2"/>
  <c r="AF24" i="2"/>
  <c r="T25" i="2"/>
  <c r="U25" i="2"/>
  <c r="V25" i="2"/>
  <c r="W25" i="2"/>
  <c r="Y25" i="2"/>
  <c r="Z25" i="2"/>
  <c r="AB25" i="2"/>
  <c r="AC25" i="2"/>
  <c r="AD25" i="2"/>
  <c r="AE25" i="2"/>
  <c r="AF25" i="2"/>
  <c r="T26" i="2"/>
  <c r="U26" i="2"/>
  <c r="V26" i="2"/>
  <c r="W26" i="2"/>
  <c r="Y26" i="2"/>
  <c r="Z26" i="2"/>
  <c r="AB26" i="2"/>
  <c r="AC26" i="2"/>
  <c r="AD26" i="2"/>
  <c r="AE26" i="2"/>
  <c r="AF26" i="2"/>
  <c r="T27" i="2"/>
  <c r="U27" i="2"/>
  <c r="V27" i="2"/>
  <c r="W27" i="2"/>
  <c r="Y27" i="2"/>
  <c r="Z27" i="2"/>
  <c r="AB27" i="2"/>
  <c r="AC27" i="2"/>
  <c r="AD27" i="2"/>
  <c r="AE27" i="2"/>
  <c r="AF27" i="2"/>
  <c r="T28" i="2"/>
  <c r="U28" i="2"/>
  <c r="V28" i="2"/>
  <c r="W28" i="2"/>
  <c r="Y28" i="2"/>
  <c r="Z28" i="2"/>
  <c r="AB28" i="2"/>
  <c r="AC28" i="2"/>
  <c r="AD28" i="2"/>
  <c r="AE28" i="2"/>
  <c r="AF28" i="2"/>
  <c r="T29" i="2"/>
  <c r="U29" i="2"/>
  <c r="V29" i="2"/>
  <c r="W29" i="2"/>
  <c r="Y29" i="2"/>
  <c r="Z29" i="2"/>
  <c r="AB29" i="2"/>
  <c r="AC29" i="2"/>
  <c r="AD29" i="2"/>
  <c r="AE29" i="2"/>
  <c r="AF29" i="2"/>
  <c r="T30" i="2"/>
  <c r="U30" i="2"/>
  <c r="V30" i="2"/>
  <c r="W30" i="2"/>
  <c r="Y30" i="2"/>
  <c r="Z30" i="2"/>
  <c r="AB30" i="2"/>
  <c r="AC30" i="2"/>
  <c r="AD30" i="2"/>
  <c r="AE30" i="2"/>
  <c r="AF30" i="2"/>
  <c r="S21" i="2"/>
  <c r="S22" i="2"/>
  <c r="S23" i="2"/>
  <c r="S24" i="2"/>
  <c r="S25" i="2"/>
  <c r="S26" i="2"/>
  <c r="S27" i="2"/>
  <c r="S28" i="2"/>
  <c r="S29" i="2"/>
  <c r="S30" i="2"/>
  <c r="S20" i="2"/>
  <c r="S7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S6" i="2"/>
  <c r="S10" i="2"/>
  <c r="S11" i="2"/>
  <c r="S12" i="2"/>
  <c r="S13" i="2"/>
  <c r="S14" i="2"/>
  <c r="S15" i="2"/>
  <c r="S5" i="2"/>
  <c r="T80" i="1"/>
  <c r="U80" i="1"/>
  <c r="V80" i="1"/>
  <c r="W80" i="1"/>
  <c r="X80" i="1"/>
  <c r="Z80" i="1"/>
  <c r="AA80" i="1"/>
  <c r="AB80" i="1"/>
  <c r="AC80" i="1"/>
  <c r="AD80" i="1"/>
  <c r="AE80" i="1"/>
  <c r="AF80" i="1"/>
  <c r="T81" i="1"/>
  <c r="U81" i="1"/>
  <c r="V81" i="1"/>
  <c r="W81" i="1"/>
  <c r="X81" i="1"/>
  <c r="Z81" i="1"/>
  <c r="AA81" i="1"/>
  <c r="AB81" i="1"/>
  <c r="AC81" i="1"/>
  <c r="AD81" i="1"/>
  <c r="AE81" i="1"/>
  <c r="AF81" i="1"/>
  <c r="T82" i="1"/>
  <c r="U82" i="1"/>
  <c r="V82" i="1"/>
  <c r="W82" i="1"/>
  <c r="X82" i="1"/>
  <c r="Z82" i="1"/>
  <c r="AA82" i="1"/>
  <c r="AB82" i="1"/>
  <c r="AC82" i="1"/>
  <c r="AD82" i="1"/>
  <c r="AE82" i="1"/>
  <c r="AF82" i="1"/>
  <c r="T83" i="1"/>
  <c r="U83" i="1"/>
  <c r="V83" i="1"/>
  <c r="W83" i="1"/>
  <c r="X83" i="1"/>
  <c r="Z83" i="1"/>
  <c r="AA83" i="1"/>
  <c r="AB83" i="1"/>
  <c r="AC83" i="1"/>
  <c r="AD83" i="1"/>
  <c r="AE83" i="1"/>
  <c r="AF83" i="1"/>
  <c r="T84" i="1"/>
  <c r="U84" i="1"/>
  <c r="V84" i="1"/>
  <c r="W84" i="1"/>
  <c r="X84" i="1"/>
  <c r="Z84" i="1"/>
  <c r="AA84" i="1"/>
  <c r="AB84" i="1"/>
  <c r="AC84" i="1"/>
  <c r="AD84" i="1"/>
  <c r="AE84" i="1"/>
  <c r="AF84" i="1"/>
  <c r="T85" i="1"/>
  <c r="U85" i="1"/>
  <c r="V85" i="1"/>
  <c r="W85" i="1"/>
  <c r="X85" i="1"/>
  <c r="Z85" i="1"/>
  <c r="AA85" i="1"/>
  <c r="AB85" i="1"/>
  <c r="AC85" i="1"/>
  <c r="AD85" i="1"/>
  <c r="AE85" i="1"/>
  <c r="AF85" i="1"/>
  <c r="T86" i="1"/>
  <c r="U86" i="1"/>
  <c r="V86" i="1"/>
  <c r="W86" i="1"/>
  <c r="X86" i="1"/>
  <c r="Z86" i="1"/>
  <c r="AA86" i="1"/>
  <c r="AB86" i="1"/>
  <c r="AC86" i="1"/>
  <c r="AD86" i="1"/>
  <c r="AE86" i="1"/>
  <c r="AF86" i="1"/>
  <c r="T87" i="1"/>
  <c r="U87" i="1"/>
  <c r="V87" i="1"/>
  <c r="W87" i="1"/>
  <c r="X87" i="1"/>
  <c r="Z87" i="1"/>
  <c r="AA87" i="1"/>
  <c r="AB87" i="1"/>
  <c r="AC87" i="1"/>
  <c r="AD87" i="1"/>
  <c r="AE87" i="1"/>
  <c r="AF87" i="1"/>
  <c r="T88" i="1"/>
  <c r="U88" i="1"/>
  <c r="V88" i="1"/>
  <c r="W88" i="1"/>
  <c r="X88" i="1"/>
  <c r="Z88" i="1"/>
  <c r="AA88" i="1"/>
  <c r="AB88" i="1"/>
  <c r="AC88" i="1"/>
  <c r="AD88" i="1"/>
  <c r="AE88" i="1"/>
  <c r="AF88" i="1"/>
  <c r="T89" i="1"/>
  <c r="U89" i="1"/>
  <c r="V89" i="1"/>
  <c r="W89" i="1"/>
  <c r="X89" i="1"/>
  <c r="Z89" i="1"/>
  <c r="AA89" i="1"/>
  <c r="AB89" i="1"/>
  <c r="AC89" i="1"/>
  <c r="AD89" i="1"/>
  <c r="AE89" i="1"/>
  <c r="AF89" i="1"/>
  <c r="T90" i="1"/>
  <c r="U90" i="1"/>
  <c r="V90" i="1"/>
  <c r="W90" i="1"/>
  <c r="X90" i="1"/>
  <c r="Z90" i="1"/>
  <c r="AA90" i="1"/>
  <c r="AB90" i="1"/>
  <c r="AC90" i="1"/>
  <c r="AD90" i="1"/>
  <c r="AE90" i="1"/>
  <c r="AF90" i="1"/>
  <c r="S81" i="1"/>
  <c r="S82" i="1"/>
  <c r="S83" i="1"/>
  <c r="S84" i="1"/>
  <c r="S85" i="1"/>
  <c r="S86" i="1"/>
  <c r="S87" i="1"/>
  <c r="S88" i="1"/>
  <c r="S89" i="1"/>
  <c r="S90" i="1"/>
  <c r="S80" i="1"/>
  <c r="T29" i="1"/>
  <c r="U29" i="1"/>
  <c r="V29" i="1"/>
  <c r="W29" i="1"/>
  <c r="X29" i="1"/>
  <c r="Y29" i="1"/>
  <c r="Z29" i="1"/>
  <c r="AA29" i="1"/>
  <c r="AB29" i="1"/>
  <c r="AC29" i="1"/>
  <c r="AE29" i="1"/>
  <c r="AF29" i="1"/>
  <c r="T30" i="1"/>
  <c r="U30" i="1"/>
  <c r="V30" i="1"/>
  <c r="W30" i="1"/>
  <c r="X30" i="1"/>
  <c r="Y30" i="1"/>
  <c r="Z30" i="1"/>
  <c r="AA30" i="1"/>
  <c r="AB30" i="1"/>
  <c r="AC30" i="1"/>
  <c r="AE30" i="1"/>
  <c r="AF30" i="1"/>
  <c r="S30" i="1"/>
  <c r="S29" i="1"/>
  <c r="S66" i="1"/>
  <c r="T66" i="1"/>
  <c r="V66" i="1"/>
  <c r="W66" i="1"/>
  <c r="X66" i="1"/>
  <c r="Z66" i="1"/>
  <c r="AA66" i="1"/>
  <c r="AB66" i="1"/>
  <c r="AC66" i="1"/>
  <c r="AD66" i="1"/>
  <c r="AE66" i="1"/>
  <c r="AF66" i="1"/>
  <c r="S67" i="1"/>
  <c r="T67" i="1"/>
  <c r="V67" i="1"/>
  <c r="W67" i="1"/>
  <c r="X67" i="1"/>
  <c r="Z67" i="1"/>
  <c r="AA67" i="1"/>
  <c r="AB67" i="1"/>
  <c r="AC67" i="1"/>
  <c r="AD67" i="1"/>
  <c r="AE67" i="1"/>
  <c r="AF67" i="1"/>
  <c r="S68" i="1"/>
  <c r="T68" i="1"/>
  <c r="V68" i="1"/>
  <c r="W68" i="1"/>
  <c r="X68" i="1"/>
  <c r="Z68" i="1"/>
  <c r="AA68" i="1"/>
  <c r="AB68" i="1"/>
  <c r="AC68" i="1"/>
  <c r="AD68" i="1"/>
  <c r="AE68" i="1"/>
  <c r="AF68" i="1"/>
  <c r="S69" i="1"/>
  <c r="T69" i="1"/>
  <c r="V69" i="1"/>
  <c r="W69" i="1"/>
  <c r="X69" i="1"/>
  <c r="Z69" i="1"/>
  <c r="AA69" i="1"/>
  <c r="AB69" i="1"/>
  <c r="AC69" i="1"/>
  <c r="AD69" i="1"/>
  <c r="AE69" i="1"/>
  <c r="AF69" i="1"/>
  <c r="S70" i="1"/>
  <c r="T70" i="1"/>
  <c r="V70" i="1"/>
  <c r="W70" i="1"/>
  <c r="X70" i="1"/>
  <c r="Z70" i="1"/>
  <c r="AA70" i="1"/>
  <c r="AB70" i="1"/>
  <c r="AC70" i="1"/>
  <c r="AD70" i="1"/>
  <c r="AE70" i="1"/>
  <c r="AF70" i="1"/>
  <c r="S71" i="1"/>
  <c r="T71" i="1"/>
  <c r="V71" i="1"/>
  <c r="W71" i="1"/>
  <c r="X71" i="1"/>
  <c r="Z71" i="1"/>
  <c r="AA71" i="1"/>
  <c r="AB71" i="1"/>
  <c r="AC71" i="1"/>
  <c r="AD71" i="1"/>
  <c r="AE71" i="1"/>
  <c r="AF71" i="1"/>
  <c r="S72" i="1"/>
  <c r="T72" i="1"/>
  <c r="V72" i="1"/>
  <c r="W72" i="1"/>
  <c r="X72" i="1"/>
  <c r="Z72" i="1"/>
  <c r="AA72" i="1"/>
  <c r="AB72" i="1"/>
  <c r="AC72" i="1"/>
  <c r="AD72" i="1"/>
  <c r="AE72" i="1"/>
  <c r="AF72" i="1"/>
  <c r="S73" i="1"/>
  <c r="T73" i="1"/>
  <c r="V73" i="1"/>
  <c r="W73" i="1"/>
  <c r="X73" i="1"/>
  <c r="Z73" i="1"/>
  <c r="AA73" i="1"/>
  <c r="AB73" i="1"/>
  <c r="AC73" i="1"/>
  <c r="AD73" i="1"/>
  <c r="AE73" i="1"/>
  <c r="AF73" i="1"/>
  <c r="S74" i="1"/>
  <c r="T74" i="1"/>
  <c r="V74" i="1"/>
  <c r="W74" i="1"/>
  <c r="X74" i="1"/>
  <c r="Z74" i="1"/>
  <c r="AA74" i="1"/>
  <c r="AB74" i="1"/>
  <c r="AC74" i="1"/>
  <c r="AD74" i="1"/>
  <c r="AE74" i="1"/>
  <c r="AF74" i="1"/>
  <c r="S75" i="1"/>
  <c r="T75" i="1"/>
  <c r="V75" i="1"/>
  <c r="W75" i="1"/>
  <c r="X75" i="1"/>
  <c r="Z75" i="1"/>
  <c r="AA75" i="1"/>
  <c r="AB75" i="1"/>
  <c r="AC75" i="1"/>
  <c r="AD75" i="1"/>
  <c r="AE75" i="1"/>
  <c r="AF75" i="1"/>
  <c r="T65" i="1"/>
  <c r="V65" i="1"/>
  <c r="W65" i="1"/>
  <c r="X65" i="1"/>
  <c r="Z65" i="1"/>
  <c r="AA65" i="1"/>
  <c r="AB65" i="1"/>
  <c r="AC65" i="1"/>
  <c r="AD65" i="1"/>
  <c r="AE65" i="1"/>
  <c r="AF65" i="1"/>
  <c r="S65" i="1"/>
  <c r="U51" i="1"/>
  <c r="V51" i="1"/>
  <c r="W51" i="1"/>
  <c r="X51" i="1"/>
  <c r="Y51" i="1"/>
  <c r="Z51" i="1"/>
  <c r="AA51" i="1"/>
  <c r="AB51" i="1"/>
  <c r="AC51" i="1"/>
  <c r="AD51" i="1"/>
  <c r="AE51" i="1"/>
  <c r="AF51" i="1"/>
  <c r="U52" i="1"/>
  <c r="V52" i="1"/>
  <c r="W52" i="1"/>
  <c r="X52" i="1"/>
  <c r="Y52" i="1"/>
  <c r="Z52" i="1"/>
  <c r="AA52" i="1"/>
  <c r="AB52" i="1"/>
  <c r="AC52" i="1"/>
  <c r="AD52" i="1"/>
  <c r="AE52" i="1"/>
  <c r="AF52" i="1"/>
  <c r="U53" i="1"/>
  <c r="V53" i="1"/>
  <c r="W53" i="1"/>
  <c r="X53" i="1"/>
  <c r="Y53" i="1"/>
  <c r="Z53" i="1"/>
  <c r="AA53" i="1"/>
  <c r="AB53" i="1"/>
  <c r="AC53" i="1"/>
  <c r="AD53" i="1"/>
  <c r="AE53" i="1"/>
  <c r="AF53" i="1"/>
  <c r="U54" i="1"/>
  <c r="V54" i="1"/>
  <c r="W54" i="1"/>
  <c r="X54" i="1"/>
  <c r="Y54" i="1"/>
  <c r="Z54" i="1"/>
  <c r="AA54" i="1"/>
  <c r="AB54" i="1"/>
  <c r="AC54" i="1"/>
  <c r="AD54" i="1"/>
  <c r="AE54" i="1"/>
  <c r="AF54" i="1"/>
  <c r="U55" i="1"/>
  <c r="V55" i="1"/>
  <c r="W55" i="1"/>
  <c r="X55" i="1"/>
  <c r="Y55" i="1"/>
  <c r="Z55" i="1"/>
  <c r="AA55" i="1"/>
  <c r="AB55" i="1"/>
  <c r="AC55" i="1"/>
  <c r="AD55" i="1"/>
  <c r="AE55" i="1"/>
  <c r="AF55" i="1"/>
  <c r="U56" i="1"/>
  <c r="V56" i="1"/>
  <c r="W56" i="1"/>
  <c r="X56" i="1"/>
  <c r="Y56" i="1"/>
  <c r="Z56" i="1"/>
  <c r="AA56" i="1"/>
  <c r="AB56" i="1"/>
  <c r="AC56" i="1"/>
  <c r="AD56" i="1"/>
  <c r="AE56" i="1"/>
  <c r="AF56" i="1"/>
  <c r="U57" i="1"/>
  <c r="V57" i="1"/>
  <c r="W57" i="1"/>
  <c r="X57" i="1"/>
  <c r="Y57" i="1"/>
  <c r="Z57" i="1"/>
  <c r="AA57" i="1"/>
  <c r="AB57" i="1"/>
  <c r="AC57" i="1"/>
  <c r="AD57" i="1"/>
  <c r="AE57" i="1"/>
  <c r="AF57" i="1"/>
  <c r="U58" i="1"/>
  <c r="V58" i="1"/>
  <c r="W58" i="1"/>
  <c r="X58" i="1"/>
  <c r="Y58" i="1"/>
  <c r="Z58" i="1"/>
  <c r="AA58" i="1"/>
  <c r="AB58" i="1"/>
  <c r="AC58" i="1"/>
  <c r="AD58" i="1"/>
  <c r="AE58" i="1"/>
  <c r="AF58" i="1"/>
  <c r="U59" i="1"/>
  <c r="V59" i="1"/>
  <c r="W59" i="1"/>
  <c r="X59" i="1"/>
  <c r="Y59" i="1"/>
  <c r="Z59" i="1"/>
  <c r="AA59" i="1"/>
  <c r="AB59" i="1"/>
  <c r="AC59" i="1"/>
  <c r="AD59" i="1"/>
  <c r="AE59" i="1"/>
  <c r="AF59" i="1"/>
  <c r="U60" i="1"/>
  <c r="V60" i="1"/>
  <c r="W60" i="1"/>
  <c r="X60" i="1"/>
  <c r="Y60" i="1"/>
  <c r="Z60" i="1"/>
  <c r="AA60" i="1"/>
  <c r="AB60" i="1"/>
  <c r="AC60" i="1"/>
  <c r="AD60" i="1"/>
  <c r="AE60" i="1"/>
  <c r="AF60" i="1"/>
  <c r="X50" i="1"/>
  <c r="U50" i="1"/>
  <c r="V50" i="1"/>
  <c r="W50" i="1"/>
  <c r="Y50" i="1"/>
  <c r="Z50" i="1"/>
  <c r="AA50" i="1"/>
  <c r="AB50" i="1"/>
  <c r="AC50" i="1"/>
  <c r="AD50" i="1"/>
  <c r="AE50" i="1"/>
  <c r="AF50" i="1"/>
  <c r="T51" i="1"/>
  <c r="T52" i="1"/>
  <c r="T53" i="1"/>
  <c r="T54" i="1"/>
  <c r="T55" i="1"/>
  <c r="T56" i="1"/>
  <c r="T57" i="1"/>
  <c r="T58" i="1"/>
  <c r="T59" i="1"/>
  <c r="T60" i="1"/>
  <c r="T50" i="1"/>
  <c r="S50" i="1"/>
  <c r="S51" i="1"/>
  <c r="S52" i="1"/>
  <c r="S53" i="1"/>
  <c r="S54" i="1"/>
  <c r="S55" i="1"/>
  <c r="S56" i="1"/>
  <c r="S57" i="1"/>
  <c r="S58" i="1"/>
  <c r="S59" i="1"/>
  <c r="S60" i="1"/>
  <c r="AF36" i="1"/>
  <c r="AF37" i="1"/>
  <c r="AF38" i="1"/>
  <c r="AF39" i="1"/>
  <c r="AF40" i="1"/>
  <c r="AF41" i="1"/>
  <c r="AF42" i="1"/>
  <c r="AF43" i="1"/>
  <c r="AF44" i="1"/>
  <c r="AF45" i="1"/>
  <c r="AE36" i="1"/>
  <c r="AE37" i="1"/>
  <c r="AE38" i="1"/>
  <c r="AE39" i="1"/>
  <c r="AE40" i="1"/>
  <c r="AE41" i="1"/>
  <c r="AE42" i="1"/>
  <c r="AE43" i="1"/>
  <c r="AE44" i="1"/>
  <c r="AE45" i="1"/>
  <c r="AD36" i="1"/>
  <c r="AD37" i="1"/>
  <c r="AD38" i="1"/>
  <c r="AD39" i="1"/>
  <c r="AD40" i="1"/>
  <c r="AD41" i="1"/>
  <c r="AD42" i="1"/>
  <c r="AD43" i="1"/>
  <c r="AD44" i="1"/>
  <c r="AD45" i="1"/>
  <c r="AC36" i="1"/>
  <c r="AC37" i="1"/>
  <c r="AC38" i="1"/>
  <c r="AC39" i="1"/>
  <c r="AC40" i="1"/>
  <c r="AC41" i="1"/>
  <c r="AC42" i="1"/>
  <c r="AC43" i="1"/>
  <c r="AC44" i="1"/>
  <c r="AC45" i="1"/>
  <c r="AB36" i="1"/>
  <c r="AB37" i="1"/>
  <c r="AB38" i="1"/>
  <c r="AB39" i="1"/>
  <c r="AB40" i="1"/>
  <c r="AB41" i="1"/>
  <c r="AB42" i="1"/>
  <c r="AB43" i="1"/>
  <c r="AB44" i="1"/>
  <c r="AB45" i="1"/>
  <c r="AA36" i="1"/>
  <c r="AA37" i="1"/>
  <c r="AA38" i="1"/>
  <c r="AA39" i="1"/>
  <c r="AA40" i="1"/>
  <c r="AA41" i="1"/>
  <c r="AA42" i="1"/>
  <c r="AA43" i="1"/>
  <c r="AA44" i="1"/>
  <c r="AA45" i="1"/>
  <c r="Z36" i="1"/>
  <c r="Z37" i="1"/>
  <c r="Z38" i="1"/>
  <c r="Z39" i="1"/>
  <c r="Z40" i="1"/>
  <c r="Z41" i="1"/>
  <c r="Z42" i="1"/>
  <c r="Z43" i="1"/>
  <c r="Z44" i="1"/>
  <c r="Z45" i="1"/>
  <c r="Y36" i="1"/>
  <c r="Y37" i="1"/>
  <c r="Y38" i="1"/>
  <c r="Y39" i="1"/>
  <c r="Y40" i="1"/>
  <c r="Y41" i="1"/>
  <c r="Y42" i="1"/>
  <c r="Y43" i="1"/>
  <c r="Y44" i="1"/>
  <c r="Y45" i="1"/>
  <c r="X36" i="1"/>
  <c r="X37" i="1"/>
  <c r="X38" i="1"/>
  <c r="X39" i="1"/>
  <c r="X40" i="1"/>
  <c r="X41" i="1"/>
  <c r="X42" i="1"/>
  <c r="X43" i="1"/>
  <c r="X44" i="1"/>
  <c r="X45" i="1"/>
  <c r="W36" i="1"/>
  <c r="W37" i="1"/>
  <c r="W38" i="1"/>
  <c r="W39" i="1"/>
  <c r="W40" i="1"/>
  <c r="W41" i="1"/>
  <c r="W42" i="1"/>
  <c r="W43" i="1"/>
  <c r="W44" i="1"/>
  <c r="W45" i="1"/>
  <c r="V36" i="1"/>
  <c r="V37" i="1"/>
  <c r="V38" i="1"/>
  <c r="V39" i="1"/>
  <c r="V40" i="1"/>
  <c r="V41" i="1"/>
  <c r="V42" i="1"/>
  <c r="V43" i="1"/>
  <c r="V44" i="1"/>
  <c r="V45" i="1"/>
  <c r="U36" i="1"/>
  <c r="U37" i="1"/>
  <c r="U38" i="1"/>
  <c r="U39" i="1"/>
  <c r="U40" i="1"/>
  <c r="U41" i="1"/>
  <c r="U42" i="1"/>
  <c r="U43" i="1"/>
  <c r="U44" i="1"/>
  <c r="U45" i="1"/>
  <c r="T36" i="1"/>
  <c r="T37" i="1"/>
  <c r="T38" i="1"/>
  <c r="T39" i="1"/>
  <c r="T40" i="1"/>
  <c r="T41" i="1"/>
  <c r="T42" i="1"/>
  <c r="T43" i="1"/>
  <c r="T44" i="1"/>
  <c r="T4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S36" i="1"/>
  <c r="S37" i="1"/>
  <c r="S38" i="1"/>
  <c r="S39" i="1"/>
  <c r="S40" i="1"/>
  <c r="S41" i="1"/>
  <c r="S42" i="1"/>
  <c r="S43" i="1"/>
  <c r="S44" i="1"/>
  <c r="S45" i="1"/>
  <c r="S3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5" i="1"/>
  <c r="S9" i="2" l="1"/>
  <c r="S8" i="2"/>
</calcChain>
</file>

<file path=xl/sharedStrings.xml><?xml version="1.0" encoding="utf-8"?>
<sst xmlns="http://schemas.openxmlformats.org/spreadsheetml/2006/main" count="619" uniqueCount="34">
  <si>
    <t>f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</si>
  <si>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</si>
  <si>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</si>
  <si>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</si>
  <si>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</si>
  <si>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</si>
  <si>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</si>
  <si>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</si>
  <si>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</si>
  <si>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</si>
  <si>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</si>
  <si>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</si>
  <si>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</si>
  <si>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</si>
  <si>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fidelity</t>
  </si>
  <si>
    <t>VALUES</t>
  </si>
  <si>
    <t>Fidelity</t>
  </si>
  <si>
    <t>RELATIVE ERROR (%)</t>
  </si>
  <si>
    <t>Point</t>
  </si>
  <si>
    <t>Inf</t>
  </si>
  <si>
    <t>c14</t>
  </si>
  <si>
    <t>c15</t>
  </si>
  <si>
    <t>c16</t>
  </si>
  <si>
    <t>Description:</t>
  </si>
  <si>
    <t>Xavier Lebeuf, Polytechnique Montréal et GÉRAD, 01-06-2022</t>
  </si>
  <si>
    <t>Tableaux montrant l'impact de la fidelité sur la valeur des contraintes et de l'objectif de plusieurs points des 4 instances solar multi-fidélités</t>
  </si>
  <si>
    <t>Note:</t>
  </si>
  <si>
    <t>Solar : impact of fidelity</t>
  </si>
  <si>
    <t>Pour chaque instance, le premier point analysé est celui présent par défaut dans le dossier "tests" de solar, les autres sont les résultats de différentes optimisations NOMAD avec différentes fidélités</t>
  </si>
  <si>
    <t>Légende:</t>
  </si>
  <si>
    <t>c &lt;= 0</t>
  </si>
  <si>
    <t>c &gt; 0</t>
  </si>
  <si>
    <t>Pour chaque point, le premier tableau montre les valeurs de f et des c. Couleurs:</t>
  </si>
  <si>
    <t>Le second tableau montre l'erreur relative en pourcentage avec la valeur pour une fidélité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</si>
</sst>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NumberFormat="1"/>
    <xf numFmtId="0" fontId="0" fillId="2" borderId="0" xfId="0" applyNumberFormat="1" applyFill="1"/>
    <xf numFmtId="0" fontId="0" fillId="3" borderId="0" xfId="0" applyNumberFormat="1" applyFill="1"/>
    <xf numFmtId="0" fontId="0" fillId="0" borderId="0" xfId="0" applyFont="1" applyAlignment="1">
      <alignment horizontal="center" vertical="center"/>
    </xf>
    <xf numFmtId="11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Fill="1"/>
    <xf numFmtId="0" fontId="3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4" borderId="0" xfId="0" applyFill="1"/>
  </cellXfs>
  <cellStyles count="1">
    <cellStyle name="Normal" xfId="0" builtinId="0"/>
  </cellStyles>
  <dxfs count="51"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9237-41EE-45C3-889F-A44AF2496CE7}">
  <dimension ref="B2:M8"/>
  <sheetViews>
    <sheetView tabSelected="1" workbookViewId="0">
      <selection activeCell="E14" sqref="E14"/>
    </sheetView>
  </sheetViews>
  <sheetFormatPr defaultRowHeight="15" x14ac:dyDescent="0.25"/>
  <sheetData>
    <row r="2" spans="2:13" ht="18.75" x14ac:dyDescent="0.3">
      <c r="B2" s="13" t="s">
        <v>27</v>
      </c>
    </row>
    <row r="3" spans="2:13" x14ac:dyDescent="0.25">
      <c r="B3" t="s">
        <v>24</v>
      </c>
    </row>
    <row r="5" spans="2:13" ht="34.5" customHeight="1" x14ac:dyDescent="0.25">
      <c r="B5" s="17" t="s">
        <v>23</v>
      </c>
      <c r="C5" s="17"/>
      <c r="D5" s="14" t="s">
        <v>25</v>
      </c>
      <c r="E5" s="14"/>
      <c r="F5" s="14"/>
      <c r="G5" s="14"/>
      <c r="H5" s="14"/>
      <c r="I5" s="14"/>
      <c r="J5" s="14"/>
      <c r="K5" s="14"/>
    </row>
    <row r="6" spans="2:13" ht="47.25" customHeight="1" x14ac:dyDescent="0.25">
      <c r="B6" s="17" t="s">
        <v>26</v>
      </c>
      <c r="C6" s="17"/>
      <c r="D6" s="14" t="s">
        <v>28</v>
      </c>
      <c r="E6" s="14"/>
      <c r="F6" s="14"/>
      <c r="G6" s="14"/>
      <c r="H6" s="14"/>
      <c r="I6" s="14"/>
      <c r="J6" s="14"/>
      <c r="K6" s="14"/>
    </row>
    <row r="7" spans="2:13" x14ac:dyDescent="0.25">
      <c r="B7" s="17" t="s">
        <v>29</v>
      </c>
      <c r="C7" s="17"/>
      <c r="D7" s="16" t="s">
        <v>32</v>
      </c>
      <c r="E7" s="16"/>
      <c r="F7" s="16"/>
      <c r="G7" s="16"/>
      <c r="H7" s="16"/>
      <c r="I7" s="16"/>
      <c r="J7" s="16"/>
      <c r="K7" s="15"/>
      <c r="L7" s="18" t="s">
        <v>30</v>
      </c>
      <c r="M7" t="s">
        <v>31</v>
      </c>
    </row>
    <row r="8" spans="2:13" x14ac:dyDescent="0.25">
      <c r="B8" s="17"/>
      <c r="C8" s="17"/>
      <c r="D8" t="s">
        <v>33</v>
      </c>
    </row>
  </sheetData>
  <mergeCells count="5">
    <mergeCell ref="D6:K6"/>
    <mergeCell ref="D5:K5"/>
    <mergeCell ref="B5:C5"/>
    <mergeCell ref="B6:C6"/>
    <mergeCell ref="B7:C8"/>
  </mergeCells>
  <conditionalFormatting sqref="M7">
    <cfRule type="cellIs" dxfId="48" priority="1" operator="lessThanOrEqual">
      <formula>0</formula>
    </cfRule>
    <cfRule type="cellIs" dxfId="47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3F2DE-EEE0-421F-ACAE-F6205392E551}">
  <dimension ref="A2:AM90"/>
  <sheetViews>
    <sheetView zoomScale="70" zoomScaleNormal="70" workbookViewId="0">
      <selection activeCell="E12" sqref="E12"/>
    </sheetView>
  </sheetViews>
  <sheetFormatPr defaultRowHeight="15" x14ac:dyDescent="0.25"/>
  <cols>
    <col min="1" max="1" width="9.5703125" customWidth="1"/>
    <col min="2" max="2" width="9.5703125" bestFit="1" customWidth="1"/>
    <col min="3" max="3" width="12" customWidth="1"/>
    <col min="4" max="4" width="11.85546875" bestFit="1" customWidth="1"/>
    <col min="5" max="5" width="9.5703125" bestFit="1" customWidth="1"/>
    <col min="6" max="6" width="12.85546875" bestFit="1" customWidth="1"/>
    <col min="7" max="8" width="9.5703125" bestFit="1" customWidth="1"/>
    <col min="9" max="9" width="12.140625" bestFit="1" customWidth="1"/>
    <col min="10" max="12" width="9.5703125" bestFit="1" customWidth="1"/>
    <col min="13" max="15" width="9.28515625" bestFit="1" customWidth="1"/>
    <col min="18" max="18" width="9.140625" style="1"/>
  </cols>
  <sheetData>
    <row r="2" spans="1:32" x14ac:dyDescent="0.25">
      <c r="A2" t="s">
        <v>18</v>
      </c>
      <c r="B2">
        <v>11</v>
      </c>
      <c r="C2">
        <v>11</v>
      </c>
      <c r="D2">
        <v>140</v>
      </c>
      <c r="E2">
        <v>10</v>
      </c>
      <c r="F2">
        <v>10</v>
      </c>
      <c r="G2">
        <v>2650</v>
      </c>
      <c r="H2">
        <v>89</v>
      </c>
      <c r="I2">
        <v>0.5</v>
      </c>
      <c r="J2">
        <v>5</v>
      </c>
      <c r="K2">
        <v>838</v>
      </c>
      <c r="L2">
        <v>36</v>
      </c>
      <c r="M2">
        <v>0.3</v>
      </c>
      <c r="N2">
        <v>0.02</v>
      </c>
      <c r="O2">
        <v>2.1600000000000001E-2</v>
      </c>
    </row>
    <row r="3" spans="1:32" x14ac:dyDescent="0.25">
      <c r="B3" s="3" t="s">
        <v>15</v>
      </c>
      <c r="R3" s="2" t="s">
        <v>17</v>
      </c>
    </row>
    <row r="4" spans="1:32" x14ac:dyDescent="0.25">
      <c r="B4" s="1" t="s">
        <v>14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R4" s="1" t="s">
        <v>16</v>
      </c>
      <c r="S4" s="1" t="s">
        <v>0</v>
      </c>
      <c r="T4" s="1" t="s">
        <v>1</v>
      </c>
      <c r="U4" s="1" t="s">
        <v>2</v>
      </c>
      <c r="V4" s="1" t="s">
        <v>3</v>
      </c>
      <c r="W4" s="1" t="s">
        <v>4</v>
      </c>
      <c r="X4" s="1" t="s">
        <v>5</v>
      </c>
      <c r="Y4" s="1" t="s">
        <v>6</v>
      </c>
      <c r="Z4" s="1" t="s">
        <v>7</v>
      </c>
      <c r="AA4" s="1" t="s">
        <v>8</v>
      </c>
      <c r="AB4" s="1" t="s">
        <v>9</v>
      </c>
      <c r="AC4" s="1" t="s">
        <v>10</v>
      </c>
      <c r="AD4" s="1" t="s">
        <v>11</v>
      </c>
      <c r="AE4" s="1" t="s">
        <v>12</v>
      </c>
      <c r="AF4" s="1" t="s">
        <v>13</v>
      </c>
    </row>
    <row r="5" spans="1:32" x14ac:dyDescent="0.25">
      <c r="B5" s="1">
        <v>0.05</v>
      </c>
      <c r="C5">
        <v>1507053.41185</v>
      </c>
      <c r="D5">
        <v>-2492946.5881500002</v>
      </c>
      <c r="E5">
        <v>0</v>
      </c>
      <c r="F5">
        <v>-152038072.93200001</v>
      </c>
      <c r="G5">
        <v>-118</v>
      </c>
      <c r="H5">
        <v>-4.5</v>
      </c>
      <c r="I5">
        <v>1527</v>
      </c>
      <c r="J5" s="4">
        <v>-203376623.377</v>
      </c>
      <c r="K5">
        <v>-325.65951000000001</v>
      </c>
      <c r="L5">
        <v>-59.888128999999999</v>
      </c>
      <c r="M5">
        <v>-60</v>
      </c>
      <c r="N5">
        <v>-1.6000000000000001E-3</v>
      </c>
      <c r="O5">
        <v>-14.930363267900001</v>
      </c>
      <c r="P5">
        <v>-45</v>
      </c>
      <c r="R5" s="1">
        <v>0.05</v>
      </c>
      <c r="S5">
        <f>ABS((C5-C$24)/C$24)*100</f>
        <v>0</v>
      </c>
      <c r="T5">
        <f>ABS((D5-D$24)/D$24)*100</f>
        <v>0</v>
      </c>
      <c r="U5">
        <f>ABS((E5-E$24)/E$24)*100</f>
        <v>100</v>
      </c>
      <c r="V5">
        <f>ABS((F5-F$24)/F$24)*100</f>
        <v>0</v>
      </c>
      <c r="W5">
        <f>ABS((G5-G$24)/G$24)*100</f>
        <v>0</v>
      </c>
      <c r="X5">
        <f>ABS((H5-H$24)/H$24)*100</f>
        <v>0</v>
      </c>
      <c r="Y5">
        <f>ABS((I5-I$24)/I$24)*100</f>
        <v>0</v>
      </c>
      <c r="Z5">
        <f>ABS((J5-J$24)/J$24)*100</f>
        <v>214.04475066751885</v>
      </c>
      <c r="AA5">
        <f>ABS((K5-K$24)/K$24)*100</f>
        <v>7.4316800313893441E-2</v>
      </c>
      <c r="AB5">
        <f>ABS((L5-L$24)/L$24)*100</f>
        <v>0.94973082377284557</v>
      </c>
      <c r="AC5">
        <f>ABS((M5-M$24)/M$24)*100</f>
        <v>0</v>
      </c>
      <c r="AD5">
        <f>ABS((N5-N$24)/N$24)*100</f>
        <v>0</v>
      </c>
      <c r="AE5">
        <f>ABS((O5-O$24)/O$24)*100</f>
        <v>0</v>
      </c>
      <c r="AF5">
        <f>ABS((P5-P$24)/P$24)*100</f>
        <v>0</v>
      </c>
    </row>
    <row r="6" spans="1:32" x14ac:dyDescent="0.25">
      <c r="B6" s="1">
        <v>0.1</v>
      </c>
      <c r="C6">
        <v>1507053.41185</v>
      </c>
      <c r="D6">
        <v>-2492946.5881500002</v>
      </c>
      <c r="E6">
        <v>0</v>
      </c>
      <c r="F6">
        <v>-152038072.93200001</v>
      </c>
      <c r="G6">
        <v>-118</v>
      </c>
      <c r="H6">
        <v>-4.5</v>
      </c>
      <c r="I6">
        <v>1527</v>
      </c>
      <c r="J6" s="5">
        <v>85556712.884599999</v>
      </c>
      <c r="K6">
        <v>-325.41766999999999</v>
      </c>
      <c r="L6">
        <v>-59.832841999999999</v>
      </c>
      <c r="M6">
        <v>-60</v>
      </c>
      <c r="N6">
        <v>-1.6000000000000001E-3</v>
      </c>
      <c r="O6">
        <v>-14.930363267900001</v>
      </c>
      <c r="P6">
        <v>-45</v>
      </c>
      <c r="R6" s="1">
        <v>0.1</v>
      </c>
      <c r="S6">
        <f>ABS((C6-C$24)/C$24)*100</f>
        <v>0</v>
      </c>
      <c r="T6">
        <f>ABS((D6-D$24)/D$24)*100</f>
        <v>0</v>
      </c>
      <c r="U6">
        <f>ABS((E6-E$24)/E$24)*100</f>
        <v>100</v>
      </c>
      <c r="V6">
        <f>ABS((F6-F$24)/F$24)*100</f>
        <v>0</v>
      </c>
      <c r="W6">
        <f>ABS((G6-G$24)/G$24)*100</f>
        <v>0</v>
      </c>
      <c r="X6">
        <f>ABS((H6-H$24)/H$24)*100</f>
        <v>0</v>
      </c>
      <c r="Y6">
        <f>ABS((I6-I$24)/I$24)*100</f>
        <v>0</v>
      </c>
      <c r="Z6">
        <f>ABS((J6-J$24)/J$24)*100</f>
        <v>52.023522532530343</v>
      </c>
      <c r="AA6">
        <f>ABS((K6-K$24)/K$24)*100</f>
        <v>0</v>
      </c>
      <c r="AB6">
        <f>ABS((L6-L$24)/L$24)*100</f>
        <v>0.85653693274222231</v>
      </c>
      <c r="AC6">
        <f>ABS((M6-M$24)/M$24)*100</f>
        <v>0</v>
      </c>
      <c r="AD6">
        <f>ABS((N6-N$24)/N$24)*100</f>
        <v>0</v>
      </c>
      <c r="AE6">
        <f>ABS((O6-O$24)/O$24)*100</f>
        <v>0</v>
      </c>
      <c r="AF6">
        <f>ABS((P6-P$24)/P$24)*100</f>
        <v>0</v>
      </c>
    </row>
    <row r="7" spans="1:32" x14ac:dyDescent="0.25">
      <c r="B7" s="1">
        <v>0.15</v>
      </c>
      <c r="C7">
        <v>1507053.41185</v>
      </c>
      <c r="D7">
        <v>-2492946.5881500002</v>
      </c>
      <c r="E7" s="4">
        <v>0</v>
      </c>
      <c r="F7">
        <v>-152038072.93200001</v>
      </c>
      <c r="G7">
        <v>-118</v>
      </c>
      <c r="H7">
        <v>-4.5</v>
      </c>
      <c r="I7">
        <v>1527</v>
      </c>
      <c r="J7">
        <v>203214930.98899999</v>
      </c>
      <c r="K7">
        <v>-325.41766999999999</v>
      </c>
      <c r="L7">
        <v>-59.807429999999997</v>
      </c>
      <c r="M7">
        <v>-60</v>
      </c>
      <c r="N7">
        <v>-1.6000000000000001E-3</v>
      </c>
      <c r="O7">
        <v>-14.930363267900001</v>
      </c>
      <c r="P7">
        <v>-45</v>
      </c>
      <c r="R7" s="1">
        <v>0.15</v>
      </c>
      <c r="S7">
        <f>ABS((C7-C$24)/C$24)*100</f>
        <v>0</v>
      </c>
      <c r="T7">
        <f>ABS((D7-D$24)/D$24)*100</f>
        <v>0</v>
      </c>
      <c r="U7">
        <f>ABS((E7-E$24)/E$24)*100</f>
        <v>100</v>
      </c>
      <c r="V7">
        <f>ABS((F7-F$24)/F$24)*100</f>
        <v>0</v>
      </c>
      <c r="W7">
        <f>ABS((G7-G$24)/G$24)*100</f>
        <v>0</v>
      </c>
      <c r="X7">
        <f>ABS((H7-H$24)/H$24)*100</f>
        <v>0</v>
      </c>
      <c r="Y7">
        <f>ABS((I7-I$24)/I$24)*100</f>
        <v>0</v>
      </c>
      <c r="Z7">
        <f>ABS((J7-J$24)/J$24)*100</f>
        <v>13.954080620154958</v>
      </c>
      <c r="AA7">
        <f>ABS((K7-K$24)/K$24)*100</f>
        <v>0</v>
      </c>
      <c r="AB7">
        <f>ABS((L7-L$24)/L$24)*100</f>
        <v>0.81370148934919173</v>
      </c>
      <c r="AC7">
        <f>ABS((M7-M$24)/M$24)*100</f>
        <v>0</v>
      </c>
      <c r="AD7">
        <f>ABS((N7-N$24)/N$24)*100</f>
        <v>0</v>
      </c>
      <c r="AE7">
        <f>ABS((O7-O$24)/O$24)*100</f>
        <v>0</v>
      </c>
      <c r="AF7">
        <f>ABS((P7-P$24)/P$24)*100</f>
        <v>0</v>
      </c>
    </row>
    <row r="8" spans="1:32" x14ac:dyDescent="0.25">
      <c r="B8" s="1">
        <v>0.2</v>
      </c>
      <c r="C8">
        <v>1507053.41185</v>
      </c>
      <c r="D8">
        <v>-2492946.5881500002</v>
      </c>
      <c r="E8" s="5">
        <v>5.4388888888900002</v>
      </c>
      <c r="F8">
        <v>-152038072.93200001</v>
      </c>
      <c r="G8">
        <v>-118</v>
      </c>
      <c r="H8">
        <v>-4.5</v>
      </c>
      <c r="I8">
        <v>1527</v>
      </c>
      <c r="J8">
        <v>192840004.71900001</v>
      </c>
      <c r="K8">
        <v>-325.41766999999999</v>
      </c>
      <c r="L8">
        <v>-59.772405999999997</v>
      </c>
      <c r="M8">
        <v>-60</v>
      </c>
      <c r="N8">
        <v>-1.6000000000000001E-3</v>
      </c>
      <c r="O8">
        <v>-14.930363267900001</v>
      </c>
      <c r="P8">
        <v>-45</v>
      </c>
      <c r="R8" s="1">
        <v>0.2</v>
      </c>
      <c r="S8">
        <f>ABS((C8-C$24)/C$24)*100</f>
        <v>0</v>
      </c>
      <c r="T8">
        <f>ABS((D8-D$24)/D$24)*100</f>
        <v>0</v>
      </c>
      <c r="U8">
        <f>ABS((E8-E$24)/E$24)*100</f>
        <v>89.14266350390146</v>
      </c>
      <c r="V8">
        <f>ABS((F8-F$24)/F$24)*100</f>
        <v>0</v>
      </c>
      <c r="W8">
        <f>ABS((G8-G$24)/G$24)*100</f>
        <v>0</v>
      </c>
      <c r="X8">
        <f>ABS((H8-H$24)/H$24)*100</f>
        <v>0</v>
      </c>
      <c r="Y8">
        <f>ABS((I8-I$24)/I$24)*100</f>
        <v>0</v>
      </c>
      <c r="Z8">
        <f>ABS((J8-J$24)/J$24)*100</f>
        <v>8.1362739322018118</v>
      </c>
      <c r="AA8">
        <f>ABS((K8-K$24)/K$24)*100</f>
        <v>0</v>
      </c>
      <c r="AB8">
        <f>ABS((L8-L$24)/L$24)*100</f>
        <v>0.7546636895145733</v>
      </c>
      <c r="AC8">
        <f>ABS((M8-M$24)/M$24)*100</f>
        <v>0</v>
      </c>
      <c r="AD8">
        <f>ABS((N8-N$24)/N$24)*100</f>
        <v>0</v>
      </c>
      <c r="AE8">
        <f>ABS((O8-O$24)/O$24)*100</f>
        <v>0</v>
      </c>
      <c r="AF8">
        <f>ABS((P8-P$24)/P$24)*100</f>
        <v>0</v>
      </c>
    </row>
    <row r="9" spans="1:32" x14ac:dyDescent="0.25">
      <c r="B9" s="1">
        <v>0.25</v>
      </c>
      <c r="C9">
        <v>1507053.41185</v>
      </c>
      <c r="D9">
        <v>-2492946.5881500002</v>
      </c>
      <c r="E9">
        <v>10.327160493799999</v>
      </c>
      <c r="F9">
        <v>-152038072.93200001</v>
      </c>
      <c r="G9">
        <v>-118</v>
      </c>
      <c r="H9">
        <v>-4.5</v>
      </c>
      <c r="I9">
        <v>1527</v>
      </c>
      <c r="J9">
        <v>188224084.90900001</v>
      </c>
      <c r="K9">
        <v>-325.41766999999999</v>
      </c>
      <c r="L9">
        <v>-59.743938999999997</v>
      </c>
      <c r="M9">
        <v>-60</v>
      </c>
      <c r="N9">
        <v>-1.6000000000000001E-3</v>
      </c>
      <c r="O9">
        <v>-14.930363267900001</v>
      </c>
      <c r="P9">
        <v>-45</v>
      </c>
      <c r="R9" s="1">
        <v>0.25</v>
      </c>
      <c r="S9">
        <f>ABS((C9-C$24)/C$24)*100</f>
        <v>0</v>
      </c>
      <c r="T9">
        <f>ABS((D9-D$24)/D$24)*100</f>
        <v>0</v>
      </c>
      <c r="U9">
        <f>ABS((E9-E$24)/E$24)*100</f>
        <v>79.384492159889476</v>
      </c>
      <c r="V9">
        <f>ABS((F9-F$24)/F$24)*100</f>
        <v>0</v>
      </c>
      <c r="W9">
        <f>ABS((G9-G$24)/G$24)*100</f>
        <v>0</v>
      </c>
      <c r="X9">
        <f>ABS((H9-H$24)/H$24)*100</f>
        <v>0</v>
      </c>
      <c r="Y9">
        <f>ABS((I9-I$24)/I$24)*100</f>
        <v>0</v>
      </c>
      <c r="Z9">
        <f>ABS((J9-J$24)/J$24)*100</f>
        <v>5.5478671866690075</v>
      </c>
      <c r="AA9">
        <f>ABS((K9-K$24)/K$24)*100</f>
        <v>0</v>
      </c>
      <c r="AB9">
        <f>ABS((L9-L$24)/L$24)*100</f>
        <v>0.70667862076480059</v>
      </c>
      <c r="AC9">
        <f>ABS((M9-M$24)/M$24)*100</f>
        <v>0</v>
      </c>
      <c r="AD9">
        <f>ABS((N9-N$24)/N$24)*100</f>
        <v>0</v>
      </c>
      <c r="AE9">
        <f>ABS((O9-O$24)/O$24)*100</f>
        <v>0</v>
      </c>
      <c r="AF9">
        <f>ABS((P9-P$24)/P$24)*100</f>
        <v>0</v>
      </c>
    </row>
    <row r="10" spans="1:32" x14ac:dyDescent="0.25">
      <c r="B10" s="1">
        <v>0.3</v>
      </c>
      <c r="C10">
        <v>1507053.41185</v>
      </c>
      <c r="D10">
        <v>-2492946.5881500002</v>
      </c>
      <c r="E10">
        <v>23.732323232300001</v>
      </c>
      <c r="F10">
        <v>-152038072.93200001</v>
      </c>
      <c r="G10">
        <v>-118</v>
      </c>
      <c r="H10">
        <v>-4.5</v>
      </c>
      <c r="I10">
        <v>1527</v>
      </c>
      <c r="J10">
        <v>185996863.171</v>
      </c>
      <c r="K10">
        <v>-325.41766999999999</v>
      </c>
      <c r="L10">
        <v>-59.669123999999996</v>
      </c>
      <c r="M10">
        <v>-60</v>
      </c>
      <c r="N10">
        <v>-1.6000000000000001E-3</v>
      </c>
      <c r="O10">
        <v>-14.930363267900001</v>
      </c>
      <c r="P10">
        <v>-45</v>
      </c>
      <c r="R10" s="1">
        <v>0.3</v>
      </c>
      <c r="S10">
        <f>ABS((C10-C$24)/C$24)*100</f>
        <v>0</v>
      </c>
      <c r="T10">
        <f>ABS((D10-D$24)/D$24)*100</f>
        <v>0</v>
      </c>
      <c r="U10">
        <f>ABS((E10-E$24)/E$24)*100</f>
        <v>52.624548059145049</v>
      </c>
      <c r="V10">
        <f>ABS((F10-F$24)/F$24)*100</f>
        <v>0</v>
      </c>
      <c r="W10">
        <f>ABS((G10-G$24)/G$24)*100</f>
        <v>0</v>
      </c>
      <c r="X10">
        <f>ABS((H10-H$24)/H$24)*100</f>
        <v>0</v>
      </c>
      <c r="Y10">
        <f>ABS((I10-I$24)/I$24)*100</f>
        <v>0</v>
      </c>
      <c r="Z10">
        <f>ABS((J10-J$24)/J$24)*100</f>
        <v>4.2989382607489306</v>
      </c>
      <c r="AA10">
        <f>ABS((K10-K$24)/K$24)*100</f>
        <v>0</v>
      </c>
      <c r="AB10">
        <f>ABS((L10-L$24)/L$24)*100</f>
        <v>0.58056758277293641</v>
      </c>
      <c r="AC10">
        <f>ABS((M10-M$24)/M$24)*100</f>
        <v>0</v>
      </c>
      <c r="AD10">
        <f>ABS((N10-N$24)/N$24)*100</f>
        <v>0</v>
      </c>
      <c r="AE10">
        <f>ABS((O10-O$24)/O$24)*100</f>
        <v>0</v>
      </c>
      <c r="AF10">
        <f>ABS((P10-P$24)/P$24)*100</f>
        <v>0</v>
      </c>
    </row>
    <row r="11" spans="1:32" x14ac:dyDescent="0.25">
      <c r="B11" s="1">
        <v>0.35</v>
      </c>
      <c r="C11">
        <v>1507053.41185</v>
      </c>
      <c r="D11">
        <v>-2492946.5881500002</v>
      </c>
      <c r="E11">
        <v>32.427777777800003</v>
      </c>
      <c r="F11">
        <v>-152038072.93200001</v>
      </c>
      <c r="G11">
        <v>-118</v>
      </c>
      <c r="H11">
        <v>-4.5</v>
      </c>
      <c r="I11">
        <v>1527</v>
      </c>
      <c r="J11">
        <v>190930076.69</v>
      </c>
      <c r="K11">
        <v>-325.41766999999999</v>
      </c>
      <c r="L11">
        <v>-59.604363999999997</v>
      </c>
      <c r="M11">
        <v>-60</v>
      </c>
      <c r="N11">
        <v>-1.6000000000000001E-3</v>
      </c>
      <c r="O11">
        <v>-14.930363267900001</v>
      </c>
      <c r="P11">
        <v>-45</v>
      </c>
      <c r="R11" s="1">
        <v>0.35</v>
      </c>
      <c r="S11">
        <f>ABS((C11-C$24)/C$24)*100</f>
        <v>0</v>
      </c>
      <c r="T11">
        <f>ABS((D11-D$24)/D$24)*100</f>
        <v>0</v>
      </c>
      <c r="U11">
        <f>ABS((E11-E$24)/E$24)*100</f>
        <v>35.266319583495715</v>
      </c>
      <c r="V11">
        <f>ABS((F11-F$24)/F$24)*100</f>
        <v>0</v>
      </c>
      <c r="W11">
        <f>ABS((G11-G$24)/G$24)*100</f>
        <v>0</v>
      </c>
      <c r="X11">
        <f>ABS((H11-H$24)/H$24)*100</f>
        <v>0</v>
      </c>
      <c r="Y11">
        <f>ABS((I11-I$24)/I$24)*100</f>
        <v>0</v>
      </c>
      <c r="Z11">
        <f>ABS((J11-J$24)/J$24)*100</f>
        <v>7.0652694959818048</v>
      </c>
      <c r="AA11">
        <f>ABS((K11-K$24)/K$24)*100</f>
        <v>0</v>
      </c>
      <c r="AB11">
        <f>ABS((L11-L$24)/L$24)*100</f>
        <v>0.47140563904035632</v>
      </c>
      <c r="AC11">
        <f>ABS((M11-M$24)/M$24)*100</f>
        <v>0</v>
      </c>
      <c r="AD11">
        <f>ABS((N11-N$24)/N$24)*100</f>
        <v>0</v>
      </c>
      <c r="AE11">
        <f>ABS((O11-O$24)/O$24)*100</f>
        <v>0</v>
      </c>
      <c r="AF11">
        <f>ABS((P11-P$24)/P$24)*100</f>
        <v>0</v>
      </c>
    </row>
    <row r="12" spans="1:32" x14ac:dyDescent="0.25">
      <c r="B12" s="1">
        <v>0.4</v>
      </c>
      <c r="C12">
        <v>1507053.41185</v>
      </c>
      <c r="D12">
        <v>-2492946.5881500002</v>
      </c>
      <c r="E12">
        <v>42.516283524899997</v>
      </c>
      <c r="F12">
        <v>-152038072.93200001</v>
      </c>
      <c r="G12">
        <v>-118</v>
      </c>
      <c r="H12">
        <v>-4.5</v>
      </c>
      <c r="I12">
        <v>1527</v>
      </c>
      <c r="J12">
        <v>180249421.211</v>
      </c>
      <c r="K12">
        <v>-325.41766999999999</v>
      </c>
      <c r="L12">
        <v>-59.513632999999999</v>
      </c>
      <c r="M12">
        <v>-60</v>
      </c>
      <c r="N12">
        <v>-1.6000000000000001E-3</v>
      </c>
      <c r="O12">
        <v>-14.930363267900001</v>
      </c>
      <c r="P12">
        <v>-45</v>
      </c>
      <c r="R12" s="1">
        <v>0.4</v>
      </c>
      <c r="S12">
        <f>ABS((C12-C$24)/C$24)*100</f>
        <v>0</v>
      </c>
      <c r="T12">
        <f>ABS((D12-D$24)/D$24)*100</f>
        <v>0</v>
      </c>
      <c r="U12">
        <f>ABS((E12-E$24)/E$24)*100</f>
        <v>15.127224287242463</v>
      </c>
      <c r="V12">
        <f>ABS((F12-F$24)/F$24)*100</f>
        <v>0</v>
      </c>
      <c r="W12">
        <f>ABS((G12-G$24)/G$24)*100</f>
        <v>0</v>
      </c>
      <c r="X12">
        <f>ABS((H12-H$24)/H$24)*100</f>
        <v>0</v>
      </c>
      <c r="Y12">
        <f>ABS((I12-I$24)/I$24)*100</f>
        <v>0</v>
      </c>
      <c r="Z12">
        <f>ABS((J12-J$24)/J$24)*100</f>
        <v>1.0760231861427521</v>
      </c>
      <c r="AA12">
        <f>ABS((K12-K$24)/K$24)*100</f>
        <v>0</v>
      </c>
      <c r="AB12">
        <f>ABS((L12-L$24)/L$24)*100</f>
        <v>0.31846598004096521</v>
      </c>
      <c r="AC12">
        <f>ABS((M12-M$24)/M$24)*100</f>
        <v>0</v>
      </c>
      <c r="AD12">
        <f>ABS((N12-N$24)/N$24)*100</f>
        <v>0</v>
      </c>
      <c r="AE12">
        <f>ABS((O12-O$24)/O$24)*100</f>
        <v>0</v>
      </c>
      <c r="AF12">
        <f>ABS((P12-P$24)/P$24)*100</f>
        <v>0</v>
      </c>
    </row>
    <row r="13" spans="1:32" x14ac:dyDescent="0.25">
      <c r="B13" s="1">
        <v>0.45</v>
      </c>
      <c r="C13">
        <v>1507053.41185</v>
      </c>
      <c r="D13">
        <v>-2492946.5881500002</v>
      </c>
      <c r="E13">
        <v>43.784722222200003</v>
      </c>
      <c r="F13">
        <v>-152038072.93200001</v>
      </c>
      <c r="G13">
        <v>-118</v>
      </c>
      <c r="H13">
        <v>-4.5</v>
      </c>
      <c r="I13">
        <v>1527</v>
      </c>
      <c r="J13">
        <v>177976395.80000001</v>
      </c>
      <c r="K13">
        <v>-325.41766999999999</v>
      </c>
      <c r="L13">
        <v>-59.494999999999997</v>
      </c>
      <c r="M13">
        <v>-60</v>
      </c>
      <c r="N13">
        <v>-1.6000000000000001E-3</v>
      </c>
      <c r="O13">
        <v>-14.930363267900001</v>
      </c>
      <c r="P13">
        <v>-45</v>
      </c>
      <c r="R13" s="1">
        <v>0.45</v>
      </c>
      <c r="S13">
        <f>ABS((C13-C$24)/C$24)*100</f>
        <v>0</v>
      </c>
      <c r="T13">
        <f>ABS((D13-D$24)/D$24)*100</f>
        <v>0</v>
      </c>
      <c r="U13">
        <f>ABS((E13-E$24)/E$24)*100</f>
        <v>12.595114137062563</v>
      </c>
      <c r="V13">
        <f>ABS((F13-F$24)/F$24)*100</f>
        <v>0</v>
      </c>
      <c r="W13">
        <f>ABS((G13-G$24)/G$24)*100</f>
        <v>0</v>
      </c>
      <c r="X13">
        <f>ABS((H13-H$24)/H$24)*100</f>
        <v>0</v>
      </c>
      <c r="Y13">
        <f>ABS((I13-I$24)/I$24)*100</f>
        <v>0</v>
      </c>
      <c r="Z13">
        <f>ABS((J13-J$24)/J$24)*100</f>
        <v>0.19859044424434666</v>
      </c>
      <c r="AA13">
        <f>ABS((K13-K$24)/K$24)*100</f>
        <v>0</v>
      </c>
      <c r="AB13">
        <f>ABS((L13-L$24)/L$24)*100</f>
        <v>0.28705747946083382</v>
      </c>
      <c r="AC13">
        <f>ABS((M13-M$24)/M$24)*100</f>
        <v>0</v>
      </c>
      <c r="AD13">
        <f>ABS((N13-N$24)/N$24)*100</f>
        <v>0</v>
      </c>
      <c r="AE13">
        <f>ABS((O13-O$24)/O$24)*100</f>
        <v>0</v>
      </c>
      <c r="AF13">
        <f>ABS((P13-P$24)/P$24)*100</f>
        <v>0</v>
      </c>
    </row>
    <row r="14" spans="1:32" x14ac:dyDescent="0.25">
      <c r="B14" s="1">
        <v>0.5</v>
      </c>
      <c r="C14">
        <v>1507053.41185</v>
      </c>
      <c r="D14">
        <v>-2492946.5881500002</v>
      </c>
      <c r="E14">
        <v>41.056327160499997</v>
      </c>
      <c r="F14">
        <v>-152038072.93200001</v>
      </c>
      <c r="G14">
        <v>-118</v>
      </c>
      <c r="H14">
        <v>-4.5</v>
      </c>
      <c r="I14">
        <v>1527</v>
      </c>
      <c r="J14">
        <v>183366382.639</v>
      </c>
      <c r="K14">
        <v>-325.41766999999999</v>
      </c>
      <c r="L14">
        <v>-59.495711</v>
      </c>
      <c r="M14">
        <v>-60</v>
      </c>
      <c r="N14">
        <v>-1.6000000000000001E-3</v>
      </c>
      <c r="O14">
        <v>-14.930363267900001</v>
      </c>
      <c r="P14">
        <v>-45</v>
      </c>
      <c r="R14" s="1">
        <v>0.5</v>
      </c>
      <c r="S14">
        <f>ABS((C14-C$24)/C$24)*100</f>
        <v>0</v>
      </c>
      <c r="T14">
        <f>ABS((D14-D$24)/D$24)*100</f>
        <v>0</v>
      </c>
      <c r="U14">
        <f>ABS((E14-E$24)/E$24)*100</f>
        <v>18.041649980014149</v>
      </c>
      <c r="V14">
        <f>ABS((F14-F$24)/F$24)*100</f>
        <v>0</v>
      </c>
      <c r="W14">
        <f>ABS((G14-G$24)/G$24)*100</f>
        <v>0</v>
      </c>
      <c r="X14">
        <f>ABS((H14-H$24)/H$24)*100</f>
        <v>0</v>
      </c>
      <c r="Y14">
        <f>ABS((I14-I$24)/I$24)*100</f>
        <v>0</v>
      </c>
      <c r="Z14">
        <f>ABS((J14-J$24)/J$24)*100</f>
        <v>2.8238793703689598</v>
      </c>
      <c r="AA14">
        <f>ABS((K14-K$24)/K$24)*100</f>
        <v>0</v>
      </c>
      <c r="AB14">
        <f>ABS((L14-L$24)/L$24)*100</f>
        <v>0.28825596837365258</v>
      </c>
      <c r="AC14">
        <f>ABS((M14-M$24)/M$24)*100</f>
        <v>0</v>
      </c>
      <c r="AD14">
        <f>ABS((N14-N$24)/N$24)*100</f>
        <v>0</v>
      </c>
      <c r="AE14">
        <f>ABS((O14-O$24)/O$24)*100</f>
        <v>0</v>
      </c>
      <c r="AF14">
        <f>ABS((P14-P$24)/P$24)*100</f>
        <v>0</v>
      </c>
    </row>
    <row r="15" spans="1:32" x14ac:dyDescent="0.25">
      <c r="B15" s="1">
        <v>0.55000000000000004</v>
      </c>
      <c r="C15">
        <v>1507053.41185</v>
      </c>
      <c r="D15">
        <v>-2492946.5881500002</v>
      </c>
      <c r="E15">
        <v>38.815277777799999</v>
      </c>
      <c r="F15">
        <v>-152038072.93200001</v>
      </c>
      <c r="G15">
        <v>-118</v>
      </c>
      <c r="H15">
        <v>-4.5</v>
      </c>
      <c r="I15">
        <v>1527</v>
      </c>
      <c r="J15">
        <v>187191431.22</v>
      </c>
      <c r="K15">
        <v>-325.41766999999999</v>
      </c>
      <c r="L15">
        <v>-59.496733999999996</v>
      </c>
      <c r="M15">
        <v>-60</v>
      </c>
      <c r="N15">
        <v>-1.6000000000000001E-3</v>
      </c>
      <c r="O15">
        <v>-14.930363267900001</v>
      </c>
      <c r="P15">
        <v>-45</v>
      </c>
      <c r="R15" s="1">
        <v>0.55000000000000004</v>
      </c>
      <c r="S15">
        <f>ABS((C15-C$24)/C$24)*100</f>
        <v>0</v>
      </c>
      <c r="T15">
        <f>ABS((D15-D$24)/D$24)*100</f>
        <v>0</v>
      </c>
      <c r="U15">
        <f>ABS((E15-E$24)/E$24)*100</f>
        <v>22.515326083611402</v>
      </c>
      <c r="V15">
        <f>ABS((F15-F$24)/F$24)*100</f>
        <v>0</v>
      </c>
      <c r="W15">
        <f>ABS((G15-G$24)/G$24)*100</f>
        <v>0</v>
      </c>
      <c r="X15">
        <f>ABS((H15-H$24)/H$24)*100</f>
        <v>0</v>
      </c>
      <c r="Y15">
        <f>ABS((I15-I$24)/I$24)*100</f>
        <v>0</v>
      </c>
      <c r="Z15">
        <f>ABS((J15-J$24)/J$24)*100</f>
        <v>4.9687999835048</v>
      </c>
      <c r="AA15">
        <f>ABS((K15-K$24)/K$24)*100</f>
        <v>0</v>
      </c>
      <c r="AB15">
        <f>ABS((L15-L$24)/L$24)*100</f>
        <v>0.28998037647183117</v>
      </c>
      <c r="AC15">
        <f>ABS((M15-M$24)/M$24)*100</f>
        <v>0</v>
      </c>
      <c r="AD15">
        <f>ABS((N15-N$24)/N$24)*100</f>
        <v>0</v>
      </c>
      <c r="AE15">
        <f>ABS((O15-O$24)/O$24)*100</f>
        <v>0</v>
      </c>
      <c r="AF15">
        <f>ABS((P15-P$24)/P$24)*100</f>
        <v>0</v>
      </c>
    </row>
    <row r="16" spans="1:32" x14ac:dyDescent="0.25">
      <c r="B16" s="1">
        <v>0.6</v>
      </c>
      <c r="C16">
        <v>1507053.41185</v>
      </c>
      <c r="D16">
        <v>-2492946.5881500002</v>
      </c>
      <c r="E16">
        <v>39.2338501292</v>
      </c>
      <c r="F16">
        <v>-152038072.93200001</v>
      </c>
      <c r="G16">
        <v>-118</v>
      </c>
      <c r="H16">
        <v>-4.5</v>
      </c>
      <c r="I16">
        <v>1527</v>
      </c>
      <c r="J16">
        <v>185224282.757</v>
      </c>
      <c r="K16">
        <v>-325.41766999999999</v>
      </c>
      <c r="L16">
        <v>-59.496380000000002</v>
      </c>
      <c r="M16">
        <v>-60</v>
      </c>
      <c r="N16">
        <v>-1.6000000000000001E-3</v>
      </c>
      <c r="O16">
        <v>-14.930363267900001</v>
      </c>
      <c r="P16">
        <v>-45</v>
      </c>
      <c r="R16" s="1">
        <v>0.6</v>
      </c>
      <c r="S16">
        <f>ABS((C16-C$24)/C$24)*100</f>
        <v>0</v>
      </c>
      <c r="T16">
        <f>ABS((D16-D$24)/D$24)*100</f>
        <v>0</v>
      </c>
      <c r="U16">
        <f>ABS((E16-E$24)/E$24)*100</f>
        <v>21.679754524796103</v>
      </c>
      <c r="V16">
        <f>ABS((F16-F$24)/F$24)*100</f>
        <v>0</v>
      </c>
      <c r="W16">
        <f>ABS((G16-G$24)/G$24)*100</f>
        <v>0</v>
      </c>
      <c r="X16">
        <f>ABS((H16-H$24)/H$24)*100</f>
        <v>0</v>
      </c>
      <c r="Y16">
        <f>ABS((I16-I$24)/I$24)*100</f>
        <v>0</v>
      </c>
      <c r="Z16">
        <f>ABS((J16-J$24)/J$24)*100</f>
        <v>3.8657088205988135</v>
      </c>
      <c r="AA16">
        <f>ABS((K16-K$24)/K$24)*100</f>
        <v>0</v>
      </c>
      <c r="AB16">
        <f>ABS((L16-L$24)/L$24)*100</f>
        <v>0.2893836604730553</v>
      </c>
      <c r="AC16">
        <f>ABS((M16-M$24)/M$24)*100</f>
        <v>0</v>
      </c>
      <c r="AD16">
        <f>ABS((N16-N$24)/N$24)*100</f>
        <v>0</v>
      </c>
      <c r="AE16">
        <f>ABS((O16-O$24)/O$24)*100</f>
        <v>0</v>
      </c>
      <c r="AF16">
        <f>ABS((P16-P$24)/P$24)*100</f>
        <v>0</v>
      </c>
    </row>
    <row r="17" spans="1:39" x14ac:dyDescent="0.25">
      <c r="B17" s="1">
        <v>0.65</v>
      </c>
      <c r="C17">
        <v>1507053.41185</v>
      </c>
      <c r="D17">
        <v>-2492946.5881500002</v>
      </c>
      <c r="E17">
        <v>43.858747044899999</v>
      </c>
      <c r="F17">
        <v>-152038072.93200001</v>
      </c>
      <c r="G17">
        <v>-118</v>
      </c>
      <c r="H17">
        <v>-4.5</v>
      </c>
      <c r="I17">
        <v>1527</v>
      </c>
      <c r="J17">
        <v>183900941.75299999</v>
      </c>
      <c r="K17">
        <v>-325.41766999999999</v>
      </c>
      <c r="L17">
        <v>-59.467452999999999</v>
      </c>
      <c r="M17">
        <v>-60</v>
      </c>
      <c r="N17">
        <v>-1.6000000000000001E-3</v>
      </c>
      <c r="O17">
        <v>-14.930363267900001</v>
      </c>
      <c r="P17">
        <v>-45</v>
      </c>
      <c r="R17" s="1">
        <v>0.65</v>
      </c>
      <c r="S17">
        <f>ABS((C17-C$24)/C$24)*100</f>
        <v>0</v>
      </c>
      <c r="T17">
        <f>ABS((D17-D$24)/D$24)*100</f>
        <v>0</v>
      </c>
      <c r="U17">
        <f>ABS((E17-E$24)/E$24)*100</f>
        <v>12.447342703312621</v>
      </c>
      <c r="V17">
        <f>ABS((F17-F$24)/F$24)*100</f>
        <v>0</v>
      </c>
      <c r="W17">
        <f>ABS((G17-G$24)/G$24)*100</f>
        <v>0</v>
      </c>
      <c r="X17">
        <f>ABS((H17-H$24)/H$24)*100</f>
        <v>0</v>
      </c>
      <c r="Y17">
        <f>ABS((I17-I$24)/I$24)*100</f>
        <v>0</v>
      </c>
      <c r="Z17">
        <f>ABS((J17-J$24)/J$24)*100</f>
        <v>3.1236368344319283</v>
      </c>
      <c r="AA17">
        <f>ABS((K17-K$24)/K$24)*100</f>
        <v>0</v>
      </c>
      <c r="AB17">
        <f>ABS((L17-L$24)/L$24)*100</f>
        <v>0.24062319805253812</v>
      </c>
      <c r="AC17">
        <f>ABS((M17-M$24)/M$24)*100</f>
        <v>0</v>
      </c>
      <c r="AD17">
        <f>ABS((N17-N$24)/N$24)*100</f>
        <v>0</v>
      </c>
      <c r="AE17">
        <f>ABS((O17-O$24)/O$24)*100</f>
        <v>0</v>
      </c>
      <c r="AF17">
        <f>ABS((P17-P$24)/P$24)*100</f>
        <v>0</v>
      </c>
    </row>
    <row r="18" spans="1:39" x14ac:dyDescent="0.25">
      <c r="B18" s="1">
        <v>0.7</v>
      </c>
      <c r="C18">
        <v>1507053.41185</v>
      </c>
      <c r="D18">
        <v>-2492946.5881500002</v>
      </c>
      <c r="E18">
        <v>47.2166666667</v>
      </c>
      <c r="F18">
        <v>-152038072.93200001</v>
      </c>
      <c r="G18">
        <v>-118</v>
      </c>
      <c r="H18">
        <v>-4.5</v>
      </c>
      <c r="I18">
        <v>1527</v>
      </c>
      <c r="J18">
        <v>181789565.153</v>
      </c>
      <c r="K18">
        <v>-325.41766999999999</v>
      </c>
      <c r="L18">
        <v>-59.401521000000002</v>
      </c>
      <c r="M18">
        <v>-60</v>
      </c>
      <c r="N18">
        <v>-1.6000000000000001E-3</v>
      </c>
      <c r="O18">
        <v>-14.930363267900001</v>
      </c>
      <c r="P18">
        <v>-45</v>
      </c>
      <c r="R18" s="1">
        <v>0.7</v>
      </c>
      <c r="S18">
        <f>ABS((C18-C$24)/C$24)*100</f>
        <v>0</v>
      </c>
      <c r="T18">
        <f>ABS((D18-D$24)/D$24)*100</f>
        <v>0</v>
      </c>
      <c r="U18">
        <f>ABS((E18-E$24)/E$24)*100</f>
        <v>5.7441237176835287</v>
      </c>
      <c r="V18">
        <f>ABS((F18-F$24)/F$24)*100</f>
        <v>0</v>
      </c>
      <c r="W18">
        <f>ABS((G18-G$24)/G$24)*100</f>
        <v>0</v>
      </c>
      <c r="X18">
        <f>ABS((H18-H$24)/H$24)*100</f>
        <v>0</v>
      </c>
      <c r="Y18">
        <f>ABS((I18-I$24)/I$24)*100</f>
        <v>0</v>
      </c>
      <c r="Z18">
        <f>ABS((J18-J$24)/J$24)*100</f>
        <v>1.93966881532544</v>
      </c>
      <c r="AA18">
        <f>ABS((K18-K$24)/K$24)*100</f>
        <v>0</v>
      </c>
      <c r="AB18">
        <f>ABS((L18-L$24)/L$24)*100</f>
        <v>0.12948568609799632</v>
      </c>
      <c r="AC18">
        <f>ABS((M18-M$24)/M$24)*100</f>
        <v>0</v>
      </c>
      <c r="AD18">
        <f>ABS((N18-N$24)/N$24)*100</f>
        <v>0</v>
      </c>
      <c r="AE18">
        <f>ABS((O18-O$24)/O$24)*100</f>
        <v>0</v>
      </c>
      <c r="AF18">
        <f>ABS((P18-P$24)/P$24)*100</f>
        <v>0</v>
      </c>
    </row>
    <row r="19" spans="1:39" x14ac:dyDescent="0.25">
      <c r="B19" s="1">
        <v>0.75</v>
      </c>
      <c r="C19">
        <v>1507053.41185</v>
      </c>
      <c r="D19">
        <v>-2492946.5881500002</v>
      </c>
      <c r="E19">
        <v>50.6676954733</v>
      </c>
      <c r="F19">
        <v>-152038072.93200001</v>
      </c>
      <c r="G19">
        <v>-118</v>
      </c>
      <c r="H19">
        <v>-4.5</v>
      </c>
      <c r="I19">
        <v>1527</v>
      </c>
      <c r="J19">
        <v>179869899.95699999</v>
      </c>
      <c r="K19">
        <v>-325.41766999999999</v>
      </c>
      <c r="L19">
        <v>-59.325412</v>
      </c>
      <c r="M19">
        <v>-60</v>
      </c>
      <c r="N19">
        <v>-1.6000000000000001E-3</v>
      </c>
      <c r="O19">
        <v>-14.930363267900001</v>
      </c>
      <c r="P19">
        <v>-45</v>
      </c>
      <c r="R19" s="1">
        <v>0.75</v>
      </c>
      <c r="S19">
        <f>ABS((C19-C$24)/C$24)*100</f>
        <v>0</v>
      </c>
      <c r="T19">
        <f>ABS((D19-D$24)/D$24)*100</f>
        <v>0</v>
      </c>
      <c r="U19">
        <f>ABS((E19-E$24)/E$24)*100</f>
        <v>1.1449637000652233</v>
      </c>
      <c r="V19">
        <f>ABS((F19-F$24)/F$24)*100</f>
        <v>0</v>
      </c>
      <c r="W19">
        <f>ABS((G19-G$24)/G$24)*100</f>
        <v>0</v>
      </c>
      <c r="X19">
        <f>ABS((H19-H$24)/H$24)*100</f>
        <v>0</v>
      </c>
      <c r="Y19">
        <f>ABS((I19-I$24)/I$24)*100</f>
        <v>0</v>
      </c>
      <c r="Z19">
        <f>ABS((J19-J$24)/J$24)*100</f>
        <v>0.86320420003330978</v>
      </c>
      <c r="AA19">
        <f>ABS((K19-K$24)/K$24)*100</f>
        <v>0</v>
      </c>
      <c r="AB19">
        <f>ABS((L19-L$24)/L$24)*100</f>
        <v>1.1934319975756467E-3</v>
      </c>
      <c r="AC19">
        <f>ABS((M19-M$24)/M$24)*100</f>
        <v>0</v>
      </c>
      <c r="AD19">
        <f>ABS((N19-N$24)/N$24)*100</f>
        <v>0</v>
      </c>
      <c r="AE19">
        <f>ABS((O19-O$24)/O$24)*100</f>
        <v>0</v>
      </c>
      <c r="AF19">
        <f>ABS((P19-P$24)/P$24)*100</f>
        <v>0</v>
      </c>
    </row>
    <row r="20" spans="1:39" x14ac:dyDescent="0.25">
      <c r="B20" s="1">
        <v>0.8</v>
      </c>
      <c r="C20">
        <v>1507053.41185</v>
      </c>
      <c r="D20">
        <v>-2492946.5881500002</v>
      </c>
      <c r="E20">
        <v>49.945906432699999</v>
      </c>
      <c r="F20">
        <v>-152038072.93200001</v>
      </c>
      <c r="G20">
        <v>-118</v>
      </c>
      <c r="H20">
        <v>-4.5</v>
      </c>
      <c r="I20">
        <v>1527</v>
      </c>
      <c r="J20">
        <v>178937661.729</v>
      </c>
      <c r="K20">
        <v>-325.41766999999999</v>
      </c>
      <c r="L20">
        <v>-59.325465999999999</v>
      </c>
      <c r="M20">
        <v>-60</v>
      </c>
      <c r="N20">
        <v>-1.6000000000000001E-3</v>
      </c>
      <c r="O20">
        <v>-14.930363267900001</v>
      </c>
      <c r="P20">
        <v>-45</v>
      </c>
      <c r="R20" s="1">
        <v>0.8</v>
      </c>
      <c r="S20">
        <f>ABS((C20-C$24)/C$24)*100</f>
        <v>0</v>
      </c>
      <c r="T20">
        <f>ABS((D20-D$24)/D$24)*100</f>
        <v>0</v>
      </c>
      <c r="U20">
        <f>ABS((E20-E$24)/E$24)*100</f>
        <v>0.29590164083158355</v>
      </c>
      <c r="V20">
        <f>ABS((F20-F$24)/F$24)*100</f>
        <v>0</v>
      </c>
      <c r="W20">
        <f>ABS((G20-G$24)/G$24)*100</f>
        <v>0</v>
      </c>
      <c r="X20">
        <f>ABS((H20-H$24)/H$24)*100</f>
        <v>0</v>
      </c>
      <c r="Y20">
        <f>ABS((I20-I$24)/I$24)*100</f>
        <v>0</v>
      </c>
      <c r="Z20">
        <f>ABS((J20-J$24)/J$24)*100</f>
        <v>0.34044561298612541</v>
      </c>
      <c r="AA20">
        <f>ABS((K20-K$24)/K$24)*100</f>
        <v>0</v>
      </c>
      <c r="AB20">
        <f>ABS((L20-L$24)/L$24)*100</f>
        <v>1.2844564719643706E-3</v>
      </c>
      <c r="AC20">
        <f>ABS((M20-M$24)/M$24)*100</f>
        <v>0</v>
      </c>
      <c r="AD20">
        <f>ABS((N20-N$24)/N$24)*100</f>
        <v>0</v>
      </c>
      <c r="AE20">
        <f>ABS((O20-O$24)/O$24)*100</f>
        <v>0</v>
      </c>
      <c r="AF20">
        <f>ABS((P20-P$24)/P$24)*100</f>
        <v>0</v>
      </c>
    </row>
    <row r="21" spans="1:39" x14ac:dyDescent="0.25">
      <c r="B21" s="1">
        <v>0.85</v>
      </c>
      <c r="C21">
        <v>1507053.41185</v>
      </c>
      <c r="D21">
        <v>-2492946.5881500002</v>
      </c>
      <c r="E21">
        <v>48.268670309699999</v>
      </c>
      <c r="F21">
        <v>-152038072.93200001</v>
      </c>
      <c r="G21">
        <v>-118</v>
      </c>
      <c r="H21">
        <v>-4.5</v>
      </c>
      <c r="I21">
        <v>1527</v>
      </c>
      <c r="J21">
        <v>177590167.43200001</v>
      </c>
      <c r="K21">
        <v>-325.41766999999999</v>
      </c>
      <c r="L21">
        <v>-59.324091000000003</v>
      </c>
      <c r="M21">
        <v>-60</v>
      </c>
      <c r="N21">
        <v>-1.6000000000000001E-3</v>
      </c>
      <c r="O21">
        <v>-14.930363267900001</v>
      </c>
      <c r="P21">
        <v>-45</v>
      </c>
      <c r="R21" s="1">
        <v>0.85</v>
      </c>
      <c r="S21">
        <f>ABS((C21-C$24)/C$24)*100</f>
        <v>0</v>
      </c>
      <c r="T21">
        <f>ABS((D21-D$24)/D$24)*100</f>
        <v>0</v>
      </c>
      <c r="U21">
        <f>ABS((E21-E$24)/E$24)*100</f>
        <v>3.6440702360792052</v>
      </c>
      <c r="V21">
        <f>ABS((F21-F$24)/F$24)*100</f>
        <v>0</v>
      </c>
      <c r="W21">
        <f>ABS((G21-G$24)/G$24)*100</f>
        <v>0</v>
      </c>
      <c r="X21">
        <f>ABS((H21-H$24)/H$24)*100</f>
        <v>0</v>
      </c>
      <c r="Y21">
        <f>ABS((I21-I$24)/I$24)*100</f>
        <v>0</v>
      </c>
      <c r="Z21">
        <f>ABS((J21-J$24)/J$24)*100</f>
        <v>0.41517048770210496</v>
      </c>
      <c r="AA21">
        <f>ABS((K21-K$24)/K$24)*100</f>
        <v>0</v>
      </c>
      <c r="AB21">
        <f>ABS((L21-L$24)/L$24)*100</f>
        <v>1.0332963481692239E-3</v>
      </c>
      <c r="AC21">
        <f>ABS((M21-M$24)/M$24)*100</f>
        <v>0</v>
      </c>
      <c r="AD21">
        <f>ABS((N21-N$24)/N$24)*100</f>
        <v>0</v>
      </c>
      <c r="AE21">
        <f>ABS((O21-O$24)/O$24)*100</f>
        <v>0</v>
      </c>
      <c r="AF21">
        <f>ABS((P21-P$24)/P$24)*100</f>
        <v>0</v>
      </c>
    </row>
    <row r="22" spans="1:39" x14ac:dyDescent="0.25">
      <c r="B22" s="1">
        <v>0.9</v>
      </c>
      <c r="C22">
        <v>1507053.41185</v>
      </c>
      <c r="D22">
        <v>-2492946.5881500002</v>
      </c>
      <c r="E22">
        <v>46.796875</v>
      </c>
      <c r="F22">
        <v>-152038072.93200001</v>
      </c>
      <c r="G22">
        <v>-118</v>
      </c>
      <c r="H22">
        <v>-4.5</v>
      </c>
      <c r="I22">
        <v>1527</v>
      </c>
      <c r="J22">
        <v>179462738.109</v>
      </c>
      <c r="K22">
        <v>-325.41766999999999</v>
      </c>
      <c r="L22">
        <v>-59.325451000000001</v>
      </c>
      <c r="M22">
        <v>-60</v>
      </c>
      <c r="N22">
        <v>-1.6000000000000001E-3</v>
      </c>
      <c r="O22">
        <v>-14.930363267900001</v>
      </c>
      <c r="P22">
        <v>-45</v>
      </c>
      <c r="R22" s="1">
        <v>0.9</v>
      </c>
      <c r="S22">
        <f>ABS((C22-C$24)/C$24)*100</f>
        <v>0</v>
      </c>
      <c r="T22">
        <f>ABS((D22-D$24)/D$24)*100</f>
        <v>0</v>
      </c>
      <c r="U22">
        <f>ABS((E22-E$24)/E$24)*100</f>
        <v>6.5821293244776271</v>
      </c>
      <c r="V22">
        <f>ABS((F22-F$24)/F$24)*100</f>
        <v>0</v>
      </c>
      <c r="W22">
        <f>ABS((G22-G$24)/G$24)*100</f>
        <v>0</v>
      </c>
      <c r="X22">
        <f>ABS((H22-H$24)/H$24)*100</f>
        <v>0</v>
      </c>
      <c r="Y22">
        <f>ABS((I22-I$24)/I$24)*100</f>
        <v>0</v>
      </c>
      <c r="Z22">
        <f>ABS((J22-J$24)/J$24)*100</f>
        <v>0.63488557291947012</v>
      </c>
      <c r="AA22">
        <f>ABS((K22-K$24)/K$24)*100</f>
        <v>0</v>
      </c>
      <c r="AB22">
        <f>ABS((L22-L$24)/L$24)*100</f>
        <v>1.2591718957486076E-3</v>
      </c>
      <c r="AC22">
        <f>ABS((M22-M$24)/M$24)*100</f>
        <v>0</v>
      </c>
      <c r="AD22">
        <f>ABS((N22-N$24)/N$24)*100</f>
        <v>0</v>
      </c>
      <c r="AE22">
        <f>ABS((O22-O$24)/O$24)*100</f>
        <v>0</v>
      </c>
      <c r="AF22">
        <f>ABS((P22-P$24)/P$24)*100</f>
        <v>0</v>
      </c>
    </row>
    <row r="23" spans="1:39" x14ac:dyDescent="0.25">
      <c r="B23" s="1">
        <v>0.95</v>
      </c>
      <c r="C23">
        <v>1507053.41185</v>
      </c>
      <c r="D23">
        <v>-2492946.5881500002</v>
      </c>
      <c r="E23">
        <v>47.140931372499999</v>
      </c>
      <c r="F23">
        <v>-152038072.93200001</v>
      </c>
      <c r="G23">
        <v>-118</v>
      </c>
      <c r="H23">
        <v>-4.5</v>
      </c>
      <c r="I23">
        <v>1527</v>
      </c>
      <c r="J23">
        <v>178768532.91499999</v>
      </c>
      <c r="K23">
        <v>-325.41766999999999</v>
      </c>
      <c r="L23">
        <v>-59.324776999999997</v>
      </c>
      <c r="M23">
        <v>-60</v>
      </c>
      <c r="N23">
        <v>-1.6000000000000001E-3</v>
      </c>
      <c r="O23">
        <v>-14.930363267900001</v>
      </c>
      <c r="P23">
        <v>-45</v>
      </c>
      <c r="R23" s="1">
        <v>0.95</v>
      </c>
      <c r="S23">
        <f>ABS((C23-C$24)/C$24)*100</f>
        <v>0</v>
      </c>
      <c r="T23">
        <f>ABS((D23-D$24)/D$24)*100</f>
        <v>0</v>
      </c>
      <c r="U23">
        <f>ABS((E23-E$24)/E$24)*100</f>
        <v>5.8953096658723414</v>
      </c>
      <c r="V23">
        <f>ABS((F23-F$24)/F$24)*100</f>
        <v>0</v>
      </c>
      <c r="W23">
        <f>ABS((G23-G$24)/G$24)*100</f>
        <v>0</v>
      </c>
      <c r="X23">
        <f>ABS((H23-H$24)/H$24)*100</f>
        <v>0</v>
      </c>
      <c r="Y23">
        <f>ABS((I23-I$24)/I$24)*100</f>
        <v>0</v>
      </c>
      <c r="Z23">
        <f>ABS((J23-J$24)/J$24)*100</f>
        <v>0.24560554187544689</v>
      </c>
      <c r="AA23">
        <f>ABS((K23-K$24)/K$24)*100</f>
        <v>0</v>
      </c>
      <c r="AB23">
        <f>ABS((L23-L$24)/L$24)*100</f>
        <v>1.2305160427000838E-4</v>
      </c>
      <c r="AC23">
        <f>ABS((M23-M$24)/M$24)*100</f>
        <v>0</v>
      </c>
      <c r="AD23">
        <f>ABS((N23-N$24)/N$24)*100</f>
        <v>0</v>
      </c>
      <c r="AE23">
        <f>ABS((O23-O$24)/O$24)*100</f>
        <v>0</v>
      </c>
      <c r="AF23">
        <f>ABS((P23-P$24)/P$24)*100</f>
        <v>0</v>
      </c>
    </row>
    <row r="24" spans="1:39" x14ac:dyDescent="0.25">
      <c r="B24" s="1">
        <v>1</v>
      </c>
      <c r="C24">
        <v>1507053.41185</v>
      </c>
      <c r="D24">
        <v>-2492946.5881500002</v>
      </c>
      <c r="E24">
        <v>50.094135802499999</v>
      </c>
      <c r="F24">
        <v>-152038072.93200001</v>
      </c>
      <c r="G24">
        <v>-118</v>
      </c>
      <c r="H24">
        <v>-4.5</v>
      </c>
      <c r="I24">
        <v>1527</v>
      </c>
      <c r="J24">
        <v>178330543.21799999</v>
      </c>
      <c r="K24">
        <v>-325.41766999999999</v>
      </c>
      <c r="L24">
        <v>-59.324703999999997</v>
      </c>
      <c r="M24">
        <v>-60</v>
      </c>
      <c r="N24">
        <v>-1.6000000000000001E-3</v>
      </c>
      <c r="O24">
        <v>-14.930363267900001</v>
      </c>
      <c r="P24">
        <v>-45</v>
      </c>
      <c r="R24" s="1">
        <v>1</v>
      </c>
      <c r="S24">
        <f>ABS((C24-C$24)/C$24)*100</f>
        <v>0</v>
      </c>
      <c r="T24">
        <f>ABS((D24-D$24)/D$24)*100</f>
        <v>0</v>
      </c>
      <c r="U24">
        <f>ABS((E24-E$24)/E$24)*100</f>
        <v>0</v>
      </c>
      <c r="V24">
        <f>ABS((F24-F$24)/F$24)*100</f>
        <v>0</v>
      </c>
      <c r="W24">
        <f>ABS((G24-G$24)/G$24)*100</f>
        <v>0</v>
      </c>
      <c r="X24">
        <f>ABS((H24-H$24)/H$24)*100</f>
        <v>0</v>
      </c>
      <c r="Y24">
        <f>ABS((I24-I$24)/I$24)*100</f>
        <v>0</v>
      </c>
      <c r="Z24">
        <f>ABS((J24-J$24)/J$24)*100</f>
        <v>0</v>
      </c>
      <c r="AA24">
        <f>ABS((K24-K$24)/K$24)*100</f>
        <v>0</v>
      </c>
      <c r="AB24">
        <f>ABS((L24-L$24)/L$24)*100</f>
        <v>0</v>
      </c>
      <c r="AC24">
        <f>ABS((M24-M$24)/M$24)*100</f>
        <v>0</v>
      </c>
      <c r="AD24">
        <f>ABS((N24-N$24)/N$24)*100</f>
        <v>0</v>
      </c>
      <c r="AE24">
        <f>ABS((O24-O$24)/O$24)*100</f>
        <v>0</v>
      </c>
      <c r="AF24">
        <f>ABS((P24-P$24)/P$24)*100</f>
        <v>0</v>
      </c>
    </row>
    <row r="26" spans="1:39" x14ac:dyDescent="0.25">
      <c r="A26" s="6" t="s">
        <v>18</v>
      </c>
      <c r="B26" s="6">
        <v>1</v>
      </c>
      <c r="C26" s="6">
        <v>1</v>
      </c>
      <c r="D26" s="6">
        <v>20</v>
      </c>
      <c r="E26" s="6">
        <v>1</v>
      </c>
      <c r="F26" s="6">
        <v>1</v>
      </c>
      <c r="G26" s="6">
        <v>1</v>
      </c>
      <c r="H26" s="6">
        <v>1</v>
      </c>
      <c r="I26" s="6">
        <v>0</v>
      </c>
      <c r="J26" s="6">
        <v>1</v>
      </c>
      <c r="K26" s="6">
        <v>793</v>
      </c>
      <c r="L26" s="6">
        <v>1</v>
      </c>
      <c r="M26" s="6">
        <v>0.01</v>
      </c>
      <c r="N26" s="6">
        <v>5.0000000000000001E-3</v>
      </c>
      <c r="O26" s="6">
        <v>5.0000000000000001E-3</v>
      </c>
    </row>
    <row r="27" spans="1:39" x14ac:dyDescent="0.25">
      <c r="B27" s="3" t="s">
        <v>15</v>
      </c>
      <c r="R27" s="2" t="s">
        <v>17</v>
      </c>
    </row>
    <row r="28" spans="1:39" x14ac:dyDescent="0.25">
      <c r="B28" s="1" t="s">
        <v>14</v>
      </c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1" t="s">
        <v>12</v>
      </c>
      <c r="P28" s="1" t="s">
        <v>13</v>
      </c>
      <c r="R28" s="1" t="s">
        <v>16</v>
      </c>
      <c r="S28" s="1" t="s">
        <v>0</v>
      </c>
      <c r="T28" s="1" t="s">
        <v>1</v>
      </c>
      <c r="U28" s="1" t="s">
        <v>2</v>
      </c>
      <c r="V28" s="1" t="s">
        <v>3</v>
      </c>
      <c r="W28" s="1" t="s">
        <v>4</v>
      </c>
      <c r="X28" s="1" t="s">
        <v>5</v>
      </c>
      <c r="Y28" s="1" t="s">
        <v>6</v>
      </c>
      <c r="Z28" s="1" t="s">
        <v>7</v>
      </c>
      <c r="AA28" s="1" t="s">
        <v>8</v>
      </c>
      <c r="AB28" s="1" t="s">
        <v>9</v>
      </c>
      <c r="AC28" s="1" t="s">
        <v>10</v>
      </c>
      <c r="AD28" s="1" t="s">
        <v>11</v>
      </c>
      <c r="AE28" s="1" t="s">
        <v>12</v>
      </c>
      <c r="AF28" s="1" t="s">
        <v>13</v>
      </c>
    </row>
    <row r="29" spans="1:39" s="6" customFormat="1" x14ac:dyDescent="0.25">
      <c r="B29" s="1">
        <v>0.05</v>
      </c>
      <c r="C29" s="6">
        <v>1E+20</v>
      </c>
      <c r="D29" s="6">
        <v>1E+20</v>
      </c>
      <c r="E29" s="6">
        <v>1E+20</v>
      </c>
      <c r="F29" s="6">
        <v>1E+20</v>
      </c>
      <c r="G29" s="6">
        <v>-18</v>
      </c>
      <c r="H29" s="6">
        <v>-1</v>
      </c>
      <c r="I29" s="6">
        <v>1E+20</v>
      </c>
      <c r="J29" s="7">
        <v>1E+20</v>
      </c>
      <c r="K29" s="6">
        <v>1E+20</v>
      </c>
      <c r="L29" s="6">
        <v>1E+20</v>
      </c>
      <c r="M29" s="6">
        <v>1E+20</v>
      </c>
      <c r="N29" s="6">
        <v>0</v>
      </c>
      <c r="O29" s="6">
        <v>-1.5657963267899999</v>
      </c>
      <c r="P29" s="6">
        <v>1E+20</v>
      </c>
      <c r="Q29"/>
      <c r="R29" s="1">
        <v>0.05</v>
      </c>
      <c r="S29">
        <f>ABS((C29-C$30)/C$30)*100</f>
        <v>0</v>
      </c>
      <c r="T29">
        <f>ABS((D29-D$30)/D$30)*100</f>
        <v>0</v>
      </c>
      <c r="U29">
        <f>ABS((E29-E$30)/E$30)*100</f>
        <v>0</v>
      </c>
      <c r="V29">
        <f>ABS((F29-F$30)/F$30)*100</f>
        <v>0</v>
      </c>
      <c r="W29">
        <f>ABS((G29-G$30)/G$30)*100</f>
        <v>0</v>
      </c>
      <c r="X29">
        <f>ABS((H29-H$30)/H$30)*100</f>
        <v>0</v>
      </c>
      <c r="Y29">
        <f>ABS((I29-I$30)/I$30)*100</f>
        <v>0</v>
      </c>
      <c r="Z29">
        <f>ABS((J29-J$30)/J$30)*100</f>
        <v>0</v>
      </c>
      <c r="AA29">
        <f>ABS((K29-K$30)/K$30)*100</f>
        <v>0</v>
      </c>
      <c r="AB29">
        <f>ABS((L29-L$30)/L$30)*100</f>
        <v>0</v>
      </c>
      <c r="AC29">
        <f>ABS((M29-M$30)/M$30)*100</f>
        <v>0</v>
      </c>
      <c r="AD29">
        <v>0</v>
      </c>
      <c r="AE29">
        <f>ABS((O29-O$30)/O$30)*100</f>
        <v>0</v>
      </c>
      <c r="AF29">
        <f>ABS((P29-P$30)/P$30)*100</f>
        <v>0</v>
      </c>
      <c r="AG29"/>
      <c r="AH29"/>
      <c r="AI29"/>
      <c r="AJ29"/>
      <c r="AK29"/>
      <c r="AL29"/>
      <c r="AM29"/>
    </row>
    <row r="30" spans="1:39" x14ac:dyDescent="0.25">
      <c r="B30" s="1">
        <v>1</v>
      </c>
      <c r="C30" s="6">
        <v>1E+20</v>
      </c>
      <c r="D30" s="6">
        <v>1E+20</v>
      </c>
      <c r="E30" s="6">
        <v>1E+20</v>
      </c>
      <c r="F30" s="6">
        <v>1E+20</v>
      </c>
      <c r="G30" s="6">
        <v>-18</v>
      </c>
      <c r="H30" s="6">
        <v>-1</v>
      </c>
      <c r="I30" s="6">
        <v>1E+20</v>
      </c>
      <c r="J30" s="8">
        <v>1E+20</v>
      </c>
      <c r="K30" s="6">
        <v>1E+20</v>
      </c>
      <c r="L30" s="6">
        <v>1E+20</v>
      </c>
      <c r="M30" s="6">
        <v>1E+20</v>
      </c>
      <c r="N30" s="6">
        <v>0</v>
      </c>
      <c r="O30" s="6">
        <v>-1.5657963267899999</v>
      </c>
      <c r="P30" s="6">
        <v>1E+20</v>
      </c>
      <c r="R30" s="1">
        <v>1</v>
      </c>
      <c r="S30">
        <f>ABS((C30-C$30)/C$30)*100</f>
        <v>0</v>
      </c>
      <c r="T30">
        <f>ABS((D30-D$30)/D$30)*100</f>
        <v>0</v>
      </c>
      <c r="U30">
        <f>ABS((E30-E$30)/E$30)*100</f>
        <v>0</v>
      </c>
      <c r="V30">
        <f>ABS((F30-F$30)/F$30)*100</f>
        <v>0</v>
      </c>
      <c r="W30">
        <f>ABS((G30-G$30)/G$30)*100</f>
        <v>0</v>
      </c>
      <c r="X30">
        <f>ABS((H30-H$30)/H$30)*100</f>
        <v>0</v>
      </c>
      <c r="Y30">
        <f>ABS((I30-I$30)/I$30)*100</f>
        <v>0</v>
      </c>
      <c r="Z30">
        <f>ABS((J30-J$30)/J$30)*100</f>
        <v>0</v>
      </c>
      <c r="AA30">
        <f>ABS((K30-K$30)/K$30)*100</f>
        <v>0</v>
      </c>
      <c r="AB30">
        <f>ABS((L30-L$30)/L$30)*100</f>
        <v>0</v>
      </c>
      <c r="AC30">
        <f>ABS((M30-M$30)/M$30)*100</f>
        <v>0</v>
      </c>
      <c r="AD30">
        <v>0</v>
      </c>
      <c r="AE30">
        <f>ABS((O30-O$30)/O$30)*100</f>
        <v>0</v>
      </c>
      <c r="AF30">
        <f>ABS((P30-P$30)/P$30)*100</f>
        <v>0</v>
      </c>
    </row>
    <row r="32" spans="1:39" x14ac:dyDescent="0.25">
      <c r="A32" s="6" t="s">
        <v>18</v>
      </c>
      <c r="B32" s="6">
        <v>40</v>
      </c>
      <c r="C32" s="6">
        <v>40</v>
      </c>
      <c r="D32" s="6">
        <v>250</v>
      </c>
      <c r="E32" s="6">
        <v>30</v>
      </c>
      <c r="F32" s="6">
        <v>30</v>
      </c>
      <c r="G32" s="6">
        <v>9999</v>
      </c>
      <c r="H32" s="6">
        <v>89</v>
      </c>
      <c r="I32" s="6">
        <v>20</v>
      </c>
      <c r="J32" s="6">
        <v>20</v>
      </c>
      <c r="K32" s="6">
        <v>995</v>
      </c>
      <c r="L32" s="6">
        <v>99</v>
      </c>
      <c r="M32" s="6">
        <v>5</v>
      </c>
      <c r="N32" s="6">
        <v>0.1</v>
      </c>
      <c r="O32" s="6">
        <v>0.1</v>
      </c>
    </row>
    <row r="33" spans="1:32" x14ac:dyDescent="0.25">
      <c r="B33" s="3" t="s">
        <v>15</v>
      </c>
      <c r="R33" s="2" t="s">
        <v>17</v>
      </c>
    </row>
    <row r="34" spans="1:32" x14ac:dyDescent="0.25">
      <c r="B34" s="1" t="s">
        <v>14</v>
      </c>
      <c r="C34" s="1" t="s">
        <v>0</v>
      </c>
      <c r="D34" s="1" t="s">
        <v>1</v>
      </c>
      <c r="E34" s="1" t="s">
        <v>2</v>
      </c>
      <c r="F34" s="1" t="s">
        <v>3</v>
      </c>
      <c r="G34" s="1" t="s">
        <v>4</v>
      </c>
      <c r="H34" s="1" t="s">
        <v>5</v>
      </c>
      <c r="I34" s="1" t="s">
        <v>6</v>
      </c>
      <c r="J34" s="1" t="s">
        <v>7</v>
      </c>
      <c r="K34" s="1" t="s">
        <v>8</v>
      </c>
      <c r="L34" s="1" t="s">
        <v>9</v>
      </c>
      <c r="M34" s="1" t="s">
        <v>10</v>
      </c>
      <c r="N34" s="1" t="s">
        <v>11</v>
      </c>
      <c r="O34" s="1" t="s">
        <v>12</v>
      </c>
      <c r="P34" s="1" t="s">
        <v>13</v>
      </c>
      <c r="R34" s="1" t="s">
        <v>16</v>
      </c>
      <c r="S34" s="1" t="s">
        <v>0</v>
      </c>
      <c r="T34" s="1" t="s">
        <v>1</v>
      </c>
      <c r="U34" s="1" t="s">
        <v>2</v>
      </c>
      <c r="V34" s="1" t="s">
        <v>3</v>
      </c>
      <c r="W34" s="1" t="s">
        <v>4</v>
      </c>
      <c r="X34" s="1" t="s">
        <v>5</v>
      </c>
      <c r="Y34" s="1" t="s">
        <v>6</v>
      </c>
      <c r="Z34" s="1" t="s">
        <v>7</v>
      </c>
      <c r="AA34" s="1" t="s">
        <v>8</v>
      </c>
      <c r="AB34" s="1" t="s">
        <v>9</v>
      </c>
      <c r="AC34" s="1" t="s">
        <v>10</v>
      </c>
      <c r="AD34" s="1" t="s">
        <v>11</v>
      </c>
      <c r="AE34" s="1" t="s">
        <v>12</v>
      </c>
      <c r="AF34" s="1" t="s">
        <v>13</v>
      </c>
    </row>
    <row r="35" spans="1:32" x14ac:dyDescent="0.25">
      <c r="B35" s="1">
        <v>0.05</v>
      </c>
      <c r="C35">
        <v>0</v>
      </c>
      <c r="D35">
        <v>-4000000</v>
      </c>
      <c r="E35">
        <v>0</v>
      </c>
      <c r="F35">
        <v>562717908968</v>
      </c>
      <c r="G35">
        <v>-170</v>
      </c>
      <c r="H35">
        <v>0</v>
      </c>
      <c r="I35">
        <v>9610</v>
      </c>
      <c r="J35">
        <v>-193333333.333</v>
      </c>
      <c r="K35">
        <v>-479.36160999999998</v>
      </c>
      <c r="L35">
        <v>-59.872556000000003</v>
      </c>
      <c r="M35">
        <v>-60</v>
      </c>
      <c r="N35">
        <v>0</v>
      </c>
      <c r="O35">
        <v>-37.223889803799999</v>
      </c>
      <c r="P35">
        <v>-202</v>
      </c>
      <c r="R35" s="1">
        <v>0.05</v>
      </c>
      <c r="S35">
        <f>ABS((C35-C$45)/C$24)*100</f>
        <v>0</v>
      </c>
      <c r="T35">
        <f>ABS((D35-D$45)/D$24)*100</f>
        <v>0</v>
      </c>
      <c r="U35">
        <f>ABS((E35-E$45)/E$24)*100</f>
        <v>151.49179014804503</v>
      </c>
      <c r="V35">
        <f>ABS((F35-F$45)/F$24)*100</f>
        <v>0</v>
      </c>
      <c r="W35">
        <f>ABS((G35-G$45)/G$24)*100</f>
        <v>0</v>
      </c>
      <c r="X35">
        <f>ABS((H35-H$45)/H$24)*100</f>
        <v>0</v>
      </c>
      <c r="Y35">
        <f>ABS((I35-I$45)/I$24)*100</f>
        <v>0</v>
      </c>
      <c r="Z35">
        <f>ABS((J35-J$45)/J$24)*100</f>
        <v>1.3768156905113895E-2</v>
      </c>
      <c r="AA35">
        <f>ABS((K35-K$45)/K$24)*100</f>
        <v>2.7092259618231589</v>
      </c>
      <c r="AB35">
        <f>ABS((L35-L$45)/L$24)*100</f>
        <v>2.0378239055352085</v>
      </c>
      <c r="AC35">
        <f>ABS((M35-M$45)/M$24)*100</f>
        <v>0</v>
      </c>
      <c r="AD35">
        <f>ABS((N35-N$45)/N$24)*100</f>
        <v>0</v>
      </c>
      <c r="AE35">
        <f>ABS((O35-O$45)/O$24)*100</f>
        <v>0</v>
      </c>
      <c r="AF35">
        <f>ABS((P35-P$45)/P$24)*100</f>
        <v>0</v>
      </c>
    </row>
    <row r="36" spans="1:32" x14ac:dyDescent="0.25">
      <c r="B36" s="1">
        <v>0.1</v>
      </c>
      <c r="C36" s="6">
        <v>0</v>
      </c>
      <c r="D36" s="6">
        <v>-4000000</v>
      </c>
      <c r="E36" s="6">
        <v>0</v>
      </c>
      <c r="F36" s="6">
        <v>562717908968</v>
      </c>
      <c r="G36" s="6">
        <v>-170</v>
      </c>
      <c r="H36" s="6">
        <v>0</v>
      </c>
      <c r="I36" s="6">
        <v>9610</v>
      </c>
      <c r="J36" s="8">
        <v>-193322775.947</v>
      </c>
      <c r="K36" s="6">
        <v>-479.01884999999999</v>
      </c>
      <c r="L36" s="6">
        <v>-59.796653999999997</v>
      </c>
      <c r="M36" s="6">
        <v>-60</v>
      </c>
      <c r="N36" s="6">
        <v>0</v>
      </c>
      <c r="O36" s="6">
        <v>-37.223889803799999</v>
      </c>
      <c r="P36" s="6">
        <v>-202</v>
      </c>
      <c r="R36" s="1">
        <v>0.1</v>
      </c>
      <c r="S36">
        <f>ABS((C36-C$45)/C$24)*100</f>
        <v>0</v>
      </c>
      <c r="T36">
        <f>ABS((D36-D$45)/D$24)*100</f>
        <v>0</v>
      </c>
      <c r="U36">
        <f>ABS((E36-E$45)/E$24)*100</f>
        <v>151.49179014804503</v>
      </c>
      <c r="V36">
        <f>ABS((F36-F$45)/F$24)*100</f>
        <v>0</v>
      </c>
      <c r="W36">
        <f>ABS((G36-G$45)/G$24)*100</f>
        <v>0</v>
      </c>
      <c r="X36">
        <f>ABS((H36-H$45)/H$24)*100</f>
        <v>0</v>
      </c>
      <c r="Y36">
        <f>ABS((I36-I$45)/I$24)*100</f>
        <v>0</v>
      </c>
      <c r="Z36">
        <f>ABS((J36-J$45)/J$24)*100</f>
        <v>7.8480347490895476E-3</v>
      </c>
      <c r="AA36">
        <f>ABS((K36-K$45)/K$24)*100</f>
        <v>2.6038967091123277</v>
      </c>
      <c r="AB36">
        <f>ABS((L36-L$45)/L$24)*100</f>
        <v>1.9098805785866129</v>
      </c>
      <c r="AC36">
        <f>ABS((M36-M$45)/M$24)*100</f>
        <v>0</v>
      </c>
      <c r="AD36">
        <f>ABS((N36-N$45)/N$24)*100</f>
        <v>0</v>
      </c>
      <c r="AE36">
        <f>ABS((O36-O$45)/O$24)*100</f>
        <v>0</v>
      </c>
      <c r="AF36">
        <f>ABS((P36-P$45)/P$24)*100</f>
        <v>0</v>
      </c>
    </row>
    <row r="37" spans="1:32" x14ac:dyDescent="0.25">
      <c r="B37" s="1">
        <v>0.2</v>
      </c>
      <c r="C37" s="6">
        <v>0</v>
      </c>
      <c r="D37" s="6">
        <v>-4000000</v>
      </c>
      <c r="E37" s="6">
        <v>18.4759259259</v>
      </c>
      <c r="F37" s="6">
        <v>562717908968</v>
      </c>
      <c r="G37" s="6">
        <v>-170</v>
      </c>
      <c r="H37" s="6">
        <v>0</v>
      </c>
      <c r="I37" s="6">
        <v>9610</v>
      </c>
      <c r="J37" s="8">
        <v>-193307856.19499999</v>
      </c>
      <c r="K37" s="6">
        <v>-479.04942</v>
      </c>
      <c r="L37" s="6">
        <v>-59.689591</v>
      </c>
      <c r="M37" s="6">
        <v>-60</v>
      </c>
      <c r="N37" s="6">
        <v>0</v>
      </c>
      <c r="O37" s="6">
        <v>-37.223889803799999</v>
      </c>
      <c r="P37" s="6">
        <v>-202</v>
      </c>
      <c r="R37" s="1">
        <v>0.2</v>
      </c>
      <c r="S37">
        <f>ABS((C37-C$45)/C$24)*100</f>
        <v>0</v>
      </c>
      <c r="T37">
        <f>ABS((D37-D$45)/D$24)*100</f>
        <v>0</v>
      </c>
      <c r="U37">
        <f>ABS((E37-E$45)/E$24)*100</f>
        <v>114.60937740667593</v>
      </c>
      <c r="V37">
        <f>ABS((F37-F$45)/F$24)*100</f>
        <v>0</v>
      </c>
      <c r="W37">
        <f>ABS((G37-G$45)/G$24)*100</f>
        <v>0</v>
      </c>
      <c r="X37">
        <f>ABS((H37-H$45)/H$24)*100</f>
        <v>0</v>
      </c>
      <c r="Y37">
        <f>ABS((I37-I$45)/I$24)*100</f>
        <v>0</v>
      </c>
      <c r="Z37">
        <f>ABS((J37-J$45)/J$24)*100</f>
        <v>5.1831222141534E-4</v>
      </c>
      <c r="AA37">
        <f>ABS((K37-K$45)/K$24)*100</f>
        <v>2.6132907902634872</v>
      </c>
      <c r="AB37">
        <f>ABS((L37-L$45)/L$24)*100</f>
        <v>1.7294110729991992</v>
      </c>
      <c r="AC37">
        <f>ABS((M37-M$45)/M$24)*100</f>
        <v>0</v>
      </c>
      <c r="AD37">
        <f>ABS((N37-N$45)/N$24)*100</f>
        <v>0</v>
      </c>
      <c r="AE37">
        <f>ABS((O37-O$45)/O$24)*100</f>
        <v>0</v>
      </c>
      <c r="AF37">
        <f>ABS((P37-P$45)/P$24)*100</f>
        <v>0</v>
      </c>
    </row>
    <row r="38" spans="1:32" x14ac:dyDescent="0.25">
      <c r="B38" s="1">
        <v>0.3</v>
      </c>
      <c r="C38" s="6">
        <v>0</v>
      </c>
      <c r="D38" s="6">
        <v>-4000000</v>
      </c>
      <c r="E38" s="6">
        <v>41.287878787899999</v>
      </c>
      <c r="F38" s="6">
        <v>562717908968</v>
      </c>
      <c r="G38" s="6">
        <v>-170</v>
      </c>
      <c r="H38" s="6">
        <v>0</v>
      </c>
      <c r="I38" s="6">
        <v>9610</v>
      </c>
      <c r="J38" s="8">
        <v>-193307605.61899999</v>
      </c>
      <c r="K38" s="6">
        <v>-479.03296</v>
      </c>
      <c r="L38" s="6">
        <v>-59.547178000000002</v>
      </c>
      <c r="M38" s="6">
        <v>-60</v>
      </c>
      <c r="N38" s="6">
        <v>0</v>
      </c>
      <c r="O38" s="6">
        <v>-37.223889803799999</v>
      </c>
      <c r="P38" s="6">
        <v>-202</v>
      </c>
      <c r="R38" s="1">
        <v>0.3</v>
      </c>
      <c r="S38">
        <f>ABS((C38-C$45)/C$24)*100</f>
        <v>0</v>
      </c>
      <c r="T38">
        <f>ABS((D38-D$45)/D$24)*100</f>
        <v>0</v>
      </c>
      <c r="U38">
        <f>ABS((E38-E$45)/E$24)*100</f>
        <v>69.071207126749584</v>
      </c>
      <c r="V38">
        <f>ABS((F38-F$45)/F$24)*100</f>
        <v>0</v>
      </c>
      <c r="W38">
        <f>ABS((G38-G$45)/G$24)*100</f>
        <v>0</v>
      </c>
      <c r="X38">
        <f>ABS((H38-H$45)/H$24)*100</f>
        <v>0</v>
      </c>
      <c r="Y38">
        <f>ABS((I38-I$45)/I$24)*100</f>
        <v>0</v>
      </c>
      <c r="Z38">
        <f>ABS((J38-J$45)/J$24)*100</f>
        <v>6.5882432634326059E-4</v>
      </c>
      <c r="AA38">
        <f>ABS((K38-K$45)/K$24)*100</f>
        <v>2.6082326752570104</v>
      </c>
      <c r="AB38">
        <f>ABS((L38-L$45)/L$24)*100</f>
        <v>1.4893542494539902</v>
      </c>
      <c r="AC38">
        <f>ABS((M38-M$45)/M$24)*100</f>
        <v>0</v>
      </c>
      <c r="AD38">
        <f>ABS((N38-N$45)/N$24)*100</f>
        <v>0</v>
      </c>
      <c r="AE38">
        <f>ABS((O38-O$45)/O$24)*100</f>
        <v>0</v>
      </c>
      <c r="AF38">
        <f>ABS((P38-P$45)/P$24)*100</f>
        <v>0</v>
      </c>
    </row>
    <row r="39" spans="1:32" x14ac:dyDescent="0.25">
      <c r="B39" s="1">
        <v>0.4</v>
      </c>
      <c r="C39" s="6">
        <v>0</v>
      </c>
      <c r="D39" s="6">
        <v>-4000000</v>
      </c>
      <c r="E39" s="6">
        <v>55.7950191571</v>
      </c>
      <c r="F39" s="6">
        <v>562717908968</v>
      </c>
      <c r="G39" s="6">
        <v>-170</v>
      </c>
      <c r="H39" s="6">
        <v>0</v>
      </c>
      <c r="I39" s="6">
        <v>9610</v>
      </c>
      <c r="J39" s="8">
        <v>-193308988.32600001</v>
      </c>
      <c r="K39" s="6">
        <v>-470.47710000000001</v>
      </c>
      <c r="L39" s="6">
        <v>-59.391544000000003</v>
      </c>
      <c r="M39" s="6">
        <v>-60</v>
      </c>
      <c r="N39" s="6">
        <v>0</v>
      </c>
      <c r="O39" s="6">
        <v>-37.223889803799999</v>
      </c>
      <c r="P39" s="6">
        <v>-202</v>
      </c>
      <c r="R39" s="1">
        <v>0.4</v>
      </c>
      <c r="S39">
        <f>ABS((C39-C$45)/C$24)*100</f>
        <v>0</v>
      </c>
      <c r="T39">
        <f>ABS((D39-D$45)/D$24)*100</f>
        <v>0</v>
      </c>
      <c r="U39">
        <f>ABS((E39-E$45)/E$24)*100</f>
        <v>40.111449389046463</v>
      </c>
      <c r="V39">
        <f>ABS((F39-F$45)/F$24)*100</f>
        <v>0</v>
      </c>
      <c r="W39">
        <f>ABS((G39-G$45)/G$24)*100</f>
        <v>0</v>
      </c>
      <c r="X39">
        <f>ABS((H39-H$45)/H$24)*100</f>
        <v>0</v>
      </c>
      <c r="Y39">
        <f>ABS((I39-I$45)/I$24)*100</f>
        <v>0</v>
      </c>
      <c r="Z39">
        <f>ABS((J39-J$45)/J$24)*100</f>
        <v>1.1653752422143904E-4</v>
      </c>
      <c r="AA39">
        <f>ABS((K39-K$45)/K$24)*100</f>
        <v>2.096075483545962E-2</v>
      </c>
      <c r="AB39">
        <f>ABS((L39-L$45)/L$24)*100</f>
        <v>1.2270116004287221</v>
      </c>
      <c r="AC39">
        <f>ABS((M39-M$45)/M$24)*100</f>
        <v>0</v>
      </c>
      <c r="AD39">
        <f>ABS((N39-N$45)/N$24)*100</f>
        <v>0</v>
      </c>
      <c r="AE39">
        <f>ABS((O39-O$45)/O$24)*100</f>
        <v>0</v>
      </c>
      <c r="AF39">
        <f>ABS((P39-P$45)/P$24)*100</f>
        <v>0</v>
      </c>
    </row>
    <row r="40" spans="1:32" x14ac:dyDescent="0.25">
      <c r="B40" s="1">
        <v>0.5</v>
      </c>
      <c r="C40" s="6">
        <v>0</v>
      </c>
      <c r="D40" s="6">
        <v>-4000000</v>
      </c>
      <c r="E40" s="6">
        <v>61.456018518500002</v>
      </c>
      <c r="F40" s="6">
        <v>562717908968</v>
      </c>
      <c r="G40" s="6">
        <v>-170</v>
      </c>
      <c r="H40" s="6">
        <v>0</v>
      </c>
      <c r="I40" s="6">
        <v>9610</v>
      </c>
      <c r="J40" s="8">
        <v>-193309045.02200001</v>
      </c>
      <c r="K40" s="6">
        <v>-470.40298999999999</v>
      </c>
      <c r="L40" s="6">
        <v>-59.273550999999998</v>
      </c>
      <c r="M40" s="6">
        <v>-60</v>
      </c>
      <c r="N40" s="6">
        <v>0</v>
      </c>
      <c r="O40" s="6">
        <v>-37.223889803799999</v>
      </c>
      <c r="P40" s="6">
        <v>-202</v>
      </c>
      <c r="R40" s="1">
        <v>0.5</v>
      </c>
      <c r="S40">
        <f>ABS((C40-C$45)/C$24)*100</f>
        <v>0</v>
      </c>
      <c r="T40">
        <f>ABS((D40-D$45)/D$24)*100</f>
        <v>0</v>
      </c>
      <c r="U40">
        <f>ABS((E40-E$45)/E$24)*100</f>
        <v>28.810726718195472</v>
      </c>
      <c r="V40">
        <f>ABS((F40-F$45)/F$24)*100</f>
        <v>0</v>
      </c>
      <c r="W40">
        <f>ABS((G40-G$45)/G$24)*100</f>
        <v>0</v>
      </c>
      <c r="X40">
        <f>ABS((H40-H$45)/H$24)*100</f>
        <v>0</v>
      </c>
      <c r="Y40">
        <f>ABS((I40-I$45)/I$24)*100</f>
        <v>0</v>
      </c>
      <c r="Z40">
        <f>ABS((J40-J$45)/J$24)*100</f>
        <v>1.4833017117169657E-4</v>
      </c>
      <c r="AA40">
        <f>ABS((K40-K$45)/K$24)*100</f>
        <v>4.3734564260134917E-2</v>
      </c>
      <c r="AB40">
        <f>ABS((L40-L$45)/L$24)*100</f>
        <v>1.0281180669691947</v>
      </c>
      <c r="AC40">
        <f>ABS((M40-M$45)/M$24)*100</f>
        <v>0</v>
      </c>
      <c r="AD40">
        <f>ABS((N40-N$45)/N$24)*100</f>
        <v>0</v>
      </c>
      <c r="AE40">
        <f>ABS((O40-O$45)/O$24)*100</f>
        <v>0</v>
      </c>
      <c r="AF40">
        <f>ABS((P40-P$45)/P$24)*100</f>
        <v>0</v>
      </c>
    </row>
    <row r="41" spans="1:32" x14ac:dyDescent="0.25">
      <c r="B41" s="1">
        <v>0.6</v>
      </c>
      <c r="C41" s="6">
        <v>0</v>
      </c>
      <c r="D41" s="6">
        <v>-4000000</v>
      </c>
      <c r="E41" s="6">
        <v>65.093023255800006</v>
      </c>
      <c r="F41" s="6">
        <v>562717908968</v>
      </c>
      <c r="G41" s="6">
        <v>-170</v>
      </c>
      <c r="H41" s="6">
        <v>0</v>
      </c>
      <c r="I41" s="6">
        <v>9610</v>
      </c>
      <c r="J41" s="8">
        <v>-193308799.67399999</v>
      </c>
      <c r="K41" s="6">
        <v>-470.47778</v>
      </c>
      <c r="L41" s="6">
        <v>-59.164473000000001</v>
      </c>
      <c r="M41" s="6">
        <v>-60</v>
      </c>
      <c r="N41" s="6">
        <v>0</v>
      </c>
      <c r="O41" s="6">
        <v>-37.223889803799999</v>
      </c>
      <c r="P41" s="6">
        <v>-202</v>
      </c>
      <c r="R41" s="1">
        <v>0.6</v>
      </c>
      <c r="S41">
        <f>ABS((C41-C$45)/C$24)*100</f>
        <v>0</v>
      </c>
      <c r="T41">
        <f>ABS((D41-D$45)/D$24)*100</f>
        <v>0</v>
      </c>
      <c r="U41">
        <f>ABS((E41-E$45)/E$24)*100</f>
        <v>21.550386402835656</v>
      </c>
      <c r="V41">
        <f>ABS((F41-F$45)/F$24)*100</f>
        <v>0</v>
      </c>
      <c r="W41">
        <f>ABS((G41-G$45)/G$24)*100</f>
        <v>0</v>
      </c>
      <c r="X41">
        <f>ABS((H41-H$45)/H$24)*100</f>
        <v>0</v>
      </c>
      <c r="Y41">
        <f>ABS((I41-I$45)/I$24)*100</f>
        <v>0</v>
      </c>
      <c r="Z41">
        <f>ABS((J41-J$45)/J$24)*100</f>
        <v>1.0749700887442837E-5</v>
      </c>
      <c r="AA41">
        <f>ABS((K41-K$45)/K$24)*100</f>
        <v>2.0751792611623257E-2</v>
      </c>
      <c r="AB41">
        <f>ABS((L41-L$45)/L$24)*100</f>
        <v>0.84425199997626588</v>
      </c>
      <c r="AC41">
        <f>ABS((M41-M$45)/M$24)*100</f>
        <v>0</v>
      </c>
      <c r="AD41">
        <f>ABS((N41-N$45)/N$24)*100</f>
        <v>0</v>
      </c>
      <c r="AE41">
        <f>ABS((O41-O$45)/O$24)*100</f>
        <v>0</v>
      </c>
      <c r="AF41">
        <f>ABS((P41-P$45)/P$24)*100</f>
        <v>0</v>
      </c>
    </row>
    <row r="42" spans="1:32" x14ac:dyDescent="0.25">
      <c r="B42" s="1">
        <v>0.7</v>
      </c>
      <c r="C42" s="6">
        <v>0</v>
      </c>
      <c r="D42" s="6">
        <v>-4000000</v>
      </c>
      <c r="E42" s="6">
        <v>69.827222222200007</v>
      </c>
      <c r="F42" s="6">
        <v>562717908968</v>
      </c>
      <c r="G42" s="6">
        <v>-170</v>
      </c>
      <c r="H42" s="6">
        <v>0</v>
      </c>
      <c r="I42" s="6">
        <v>9610</v>
      </c>
      <c r="J42" s="8">
        <v>-193308657.33399999</v>
      </c>
      <c r="K42" s="6">
        <v>-470.50403999999997</v>
      </c>
      <c r="L42" s="6">
        <v>-59.013489999999997</v>
      </c>
      <c r="M42" s="6">
        <v>-60</v>
      </c>
      <c r="N42" s="6">
        <v>0</v>
      </c>
      <c r="O42" s="6">
        <v>-37.223889803799999</v>
      </c>
      <c r="P42" s="6">
        <v>-202</v>
      </c>
      <c r="R42" s="1">
        <v>0.7</v>
      </c>
      <c r="S42">
        <f>ABS((C42-C$45)/C$24)*100</f>
        <v>0</v>
      </c>
      <c r="T42">
        <f>ABS((D42-D$45)/D$24)*100</f>
        <v>0</v>
      </c>
      <c r="U42">
        <f>ABS((E42-E$45)/E$24)*100</f>
        <v>12.099781275990177</v>
      </c>
      <c r="V42">
        <f>ABS((F42-F$45)/F$24)*100</f>
        <v>0</v>
      </c>
      <c r="W42">
        <f>ABS((G42-G$45)/G$24)*100</f>
        <v>0</v>
      </c>
      <c r="X42">
        <f>ABS((H42-H$45)/H$24)*100</f>
        <v>0</v>
      </c>
      <c r="Y42">
        <f>ABS((I42-I$45)/I$24)*100</f>
        <v>0</v>
      </c>
      <c r="Z42">
        <f>ABS((J42-J$45)/J$24)*100</f>
        <v>6.9068370338624632E-5</v>
      </c>
      <c r="AA42">
        <f>ABS((K42-K$45)/K$24)*100</f>
        <v>1.2682163202753328E-2</v>
      </c>
      <c r="AB42">
        <f>ABS((L42-L$45)/L$24)*100</f>
        <v>0.58974925521751642</v>
      </c>
      <c r="AC42">
        <f>ABS((M42-M$45)/M$24)*100</f>
        <v>0</v>
      </c>
      <c r="AD42">
        <f>ABS((N42-N$45)/N$24)*100</f>
        <v>0</v>
      </c>
      <c r="AE42">
        <f>ABS((O42-O$45)/O$24)*100</f>
        <v>0</v>
      </c>
      <c r="AF42">
        <f>ABS((P42-P$45)/P$24)*100</f>
        <v>0</v>
      </c>
    </row>
    <row r="43" spans="1:32" x14ac:dyDescent="0.25">
      <c r="B43" s="1">
        <v>0.8</v>
      </c>
      <c r="C43" s="6">
        <v>0</v>
      </c>
      <c r="D43" s="6">
        <v>-4000000</v>
      </c>
      <c r="E43" s="6">
        <v>72.737329434700001</v>
      </c>
      <c r="F43" s="6">
        <v>562717908968</v>
      </c>
      <c r="G43" s="6">
        <v>-170</v>
      </c>
      <c r="H43" s="6">
        <v>0</v>
      </c>
      <c r="I43" s="6">
        <v>9610</v>
      </c>
      <c r="J43" s="8">
        <v>-193308453.18799999</v>
      </c>
      <c r="K43" s="6">
        <v>-470.55056999999999</v>
      </c>
      <c r="L43" s="6">
        <v>-58.882668000000002</v>
      </c>
      <c r="M43" s="6">
        <v>-60</v>
      </c>
      <c r="N43" s="6">
        <v>0</v>
      </c>
      <c r="O43" s="6">
        <v>-37.223889803799999</v>
      </c>
      <c r="P43" s="6">
        <v>-202</v>
      </c>
      <c r="R43" s="1">
        <v>0.8</v>
      </c>
      <c r="S43">
        <f>ABS((C43-C$45)/C$24)*100</f>
        <v>0</v>
      </c>
      <c r="T43">
        <f>ABS((D43-D$45)/D$24)*100</f>
        <v>0</v>
      </c>
      <c r="U43">
        <f>ABS((E43-E$45)/E$24)*100</f>
        <v>6.2905040704240065</v>
      </c>
      <c r="V43">
        <f>ABS((F43-F$45)/F$24)*100</f>
        <v>0</v>
      </c>
      <c r="W43">
        <f>ABS((G43-G$45)/G$24)*100</f>
        <v>0</v>
      </c>
      <c r="X43">
        <f>ABS((H43-H$45)/H$24)*100</f>
        <v>0</v>
      </c>
      <c r="Y43">
        <f>ABS((I43-I$45)/I$24)*100</f>
        <v>0</v>
      </c>
      <c r="Z43">
        <f>ABS((J43-J$45)/J$24)*100</f>
        <v>1.8354455389866468E-4</v>
      </c>
      <c r="AA43">
        <f>ABS((K43-K$45)/K$24)*100</f>
        <v>1.6163842608857525E-3</v>
      </c>
      <c r="AB43">
        <f>ABS((L43-L$45)/L$24)*100</f>
        <v>0.36923066653649256</v>
      </c>
      <c r="AC43">
        <f>ABS((M43-M$45)/M$24)*100</f>
        <v>0</v>
      </c>
      <c r="AD43">
        <f>ABS((N43-N$45)/N$24)*100</f>
        <v>0</v>
      </c>
      <c r="AE43">
        <f>ABS((O43-O$45)/O$24)*100</f>
        <v>0</v>
      </c>
      <c r="AF43">
        <f>ABS((P43-P$45)/P$24)*100</f>
        <v>0</v>
      </c>
    </row>
    <row r="44" spans="1:32" x14ac:dyDescent="0.25">
      <c r="B44" s="1">
        <v>0.9</v>
      </c>
      <c r="C44" s="6">
        <v>0</v>
      </c>
      <c r="D44" s="6">
        <v>-4000000</v>
      </c>
      <c r="E44" s="6">
        <v>73.517361111100001</v>
      </c>
      <c r="F44" s="6">
        <v>562717908968</v>
      </c>
      <c r="G44" s="6">
        <v>-170</v>
      </c>
      <c r="H44" s="6">
        <v>0</v>
      </c>
      <c r="I44" s="6">
        <v>9610</v>
      </c>
      <c r="J44" s="8">
        <v>-193308799.53600001</v>
      </c>
      <c r="K44" s="6">
        <v>-470.53966000000003</v>
      </c>
      <c r="L44" s="6">
        <v>-58.814056999999998</v>
      </c>
      <c r="M44" s="6">
        <v>-60</v>
      </c>
      <c r="N44" s="6">
        <v>0</v>
      </c>
      <c r="O44" s="6">
        <v>-37.223889803799999</v>
      </c>
      <c r="P44" s="6">
        <v>-202</v>
      </c>
      <c r="R44" s="1">
        <v>0.9</v>
      </c>
      <c r="S44">
        <f>ABS((C44-C$45)/C$24)*100</f>
        <v>0</v>
      </c>
      <c r="T44">
        <f>ABS((D44-D$45)/D$24)*100</f>
        <v>0</v>
      </c>
      <c r="U44">
        <f>ABS((E44-E$45)/E$24)*100</f>
        <v>4.7333723544975452</v>
      </c>
      <c r="V44">
        <f>ABS((F44-F$45)/F$24)*100</f>
        <v>0</v>
      </c>
      <c r="W44">
        <f>ABS((G44-G$45)/G$24)*100</f>
        <v>0</v>
      </c>
      <c r="X44">
        <f>ABS((H44-H$45)/H$24)*100</f>
        <v>0</v>
      </c>
      <c r="Y44">
        <f>ABS((I44-I$45)/I$24)*100</f>
        <v>0</v>
      </c>
      <c r="Z44">
        <f>ABS((J44-J$45)/J$24)*100</f>
        <v>1.0672316509449286E-5</v>
      </c>
      <c r="AA44">
        <f>ABS((K44-K$45)/K$24)*100</f>
        <v>1.7362302421826006E-3</v>
      </c>
      <c r="AB44">
        <f>ABS((L44-L$45)/L$24)*100</f>
        <v>0.25357732926909687</v>
      </c>
      <c r="AC44">
        <f>ABS((M44-M$45)/M$24)*100</f>
        <v>0</v>
      </c>
      <c r="AD44">
        <f>ABS((N44-N$45)/N$24)*100</f>
        <v>0</v>
      </c>
      <c r="AE44">
        <f>ABS((O44-O$45)/O$24)*100</f>
        <v>0</v>
      </c>
      <c r="AF44">
        <f>ABS((P44-P$45)/P$24)*100</f>
        <v>0</v>
      </c>
    </row>
    <row r="45" spans="1:32" x14ac:dyDescent="0.25">
      <c r="B45" s="1">
        <v>1</v>
      </c>
      <c r="C45">
        <v>0</v>
      </c>
      <c r="D45" s="6">
        <v>-4000000</v>
      </c>
      <c r="E45" s="6">
        <v>75.888503086399993</v>
      </c>
      <c r="F45" s="6">
        <v>562717908968</v>
      </c>
      <c r="G45" s="6">
        <v>-170</v>
      </c>
      <c r="H45" s="6">
        <v>0</v>
      </c>
      <c r="I45" s="6">
        <v>9610</v>
      </c>
      <c r="J45" s="8">
        <v>-193308780.50400001</v>
      </c>
      <c r="K45" s="6">
        <v>-470.54530999999997</v>
      </c>
      <c r="L45" s="6">
        <v>-58.663623000000001</v>
      </c>
      <c r="M45" s="6">
        <v>-60</v>
      </c>
      <c r="N45" s="6">
        <v>0</v>
      </c>
      <c r="O45" s="6">
        <v>-37.223889803799999</v>
      </c>
      <c r="P45" s="6">
        <v>-202</v>
      </c>
      <c r="R45" s="1">
        <v>1</v>
      </c>
      <c r="S45">
        <f>ABS((C45-C$45)/C$24)*100</f>
        <v>0</v>
      </c>
      <c r="T45">
        <f>ABS((D45-D$45)/D$24)*100</f>
        <v>0</v>
      </c>
      <c r="U45">
        <f>ABS((E45-E$45)/E$24)*100</f>
        <v>0</v>
      </c>
      <c r="V45">
        <f>ABS((F45-F$45)/F$24)*100</f>
        <v>0</v>
      </c>
      <c r="W45">
        <f>ABS((G45-G$45)/G$24)*100</f>
        <v>0</v>
      </c>
      <c r="X45">
        <f>ABS((H45-H$45)/H$24)*100</f>
        <v>0</v>
      </c>
      <c r="Y45">
        <f>ABS((I45-I$45)/I$24)*100</f>
        <v>0</v>
      </c>
      <c r="Z45">
        <f>ABS((J45-J$45)/J$24)*100</f>
        <v>0</v>
      </c>
      <c r="AA45">
        <f>ABS((K45-K$45)/K$24)*100</f>
        <v>0</v>
      </c>
      <c r="AB45">
        <f>ABS((L45-L$45)/L$24)*100</f>
        <v>0</v>
      </c>
      <c r="AC45">
        <f>ABS((M45-M$45)/M$24)*100</f>
        <v>0</v>
      </c>
      <c r="AD45">
        <f>ABS((N45-N$45)/N$24)*100</f>
        <v>0</v>
      </c>
      <c r="AE45">
        <f>ABS((O45-O$45)/O$24)*100</f>
        <v>0</v>
      </c>
      <c r="AF45">
        <f>ABS((P45-P$45)/P$24)*100</f>
        <v>0</v>
      </c>
    </row>
    <row r="46" spans="1:32" x14ac:dyDescent="0.25">
      <c r="B46" s="1"/>
    </row>
    <row r="47" spans="1:32" x14ac:dyDescent="0.25">
      <c r="A47" t="s">
        <v>18</v>
      </c>
      <c r="B47">
        <v>10</v>
      </c>
      <c r="C47">
        <v>7</v>
      </c>
      <c r="D47">
        <v>150</v>
      </c>
      <c r="E47">
        <v>10</v>
      </c>
      <c r="F47">
        <v>8</v>
      </c>
      <c r="G47">
        <v>4150</v>
      </c>
      <c r="H47">
        <v>81</v>
      </c>
      <c r="I47">
        <v>1.5</v>
      </c>
      <c r="J47">
        <v>7</v>
      </c>
      <c r="K47">
        <v>995</v>
      </c>
      <c r="L47">
        <v>38</v>
      </c>
      <c r="M47">
        <v>0.37</v>
      </c>
      <c r="N47">
        <v>0.02</v>
      </c>
      <c r="O47">
        <v>4.0800000000000003E-2</v>
      </c>
    </row>
    <row r="48" spans="1:32" x14ac:dyDescent="0.25">
      <c r="B48" s="3" t="s">
        <v>15</v>
      </c>
      <c r="R48" s="2" t="s">
        <v>17</v>
      </c>
    </row>
    <row r="49" spans="1:32" x14ac:dyDescent="0.25">
      <c r="B49" s="1" t="s">
        <v>14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1" t="s">
        <v>12</v>
      </c>
      <c r="P49" s="1" t="s">
        <v>13</v>
      </c>
      <c r="R49" s="1" t="s">
        <v>16</v>
      </c>
      <c r="S49" s="1" t="s">
        <v>0</v>
      </c>
      <c r="T49" s="1" t="s">
        <v>1</v>
      </c>
      <c r="U49" s="1" t="s">
        <v>2</v>
      </c>
      <c r="V49" s="1" t="s">
        <v>3</v>
      </c>
      <c r="W49" s="1" t="s">
        <v>4</v>
      </c>
      <c r="X49" s="1" t="s">
        <v>5</v>
      </c>
      <c r="Y49" s="1" t="s">
        <v>6</v>
      </c>
      <c r="Z49" s="1" t="s">
        <v>7</v>
      </c>
      <c r="AA49" s="1" t="s">
        <v>8</v>
      </c>
      <c r="AB49" s="1" t="s">
        <v>9</v>
      </c>
      <c r="AC49" s="1" t="s">
        <v>10</v>
      </c>
      <c r="AD49" s="1" t="s">
        <v>11</v>
      </c>
      <c r="AE49" s="1" t="s">
        <v>12</v>
      </c>
      <c r="AF49" s="1" t="s">
        <v>13</v>
      </c>
    </row>
    <row r="50" spans="1:32" x14ac:dyDescent="0.25">
      <c r="B50" s="1">
        <v>0.05</v>
      </c>
      <c r="C50">
        <v>2974106.4952500002</v>
      </c>
      <c r="D50">
        <v>-1025893.50475</v>
      </c>
      <c r="E50">
        <v>0</v>
      </c>
      <c r="F50">
        <v>-130920178.29700001</v>
      </c>
      <c r="G50">
        <v>-130</v>
      </c>
      <c r="H50">
        <v>-5.5</v>
      </c>
      <c r="I50">
        <v>762</v>
      </c>
      <c r="J50">
        <v>-292871287.12900001</v>
      </c>
      <c r="K50">
        <v>-479.36160999999998</v>
      </c>
      <c r="L50">
        <v>-59.872556000000003</v>
      </c>
      <c r="M50">
        <v>-60</v>
      </c>
      <c r="N50">
        <v>-2.0799999999999999E-2</v>
      </c>
      <c r="O50">
        <v>-11.0159706144</v>
      </c>
      <c r="P50">
        <v>-202</v>
      </c>
      <c r="R50" s="1">
        <v>0.05</v>
      </c>
      <c r="S50">
        <f>ABS((C50-C$60)/C$60)*100</f>
        <v>0</v>
      </c>
      <c r="T50">
        <f>ABS((D50-D$60)/D$60)*100</f>
        <v>0</v>
      </c>
      <c r="U50">
        <f>ABS((E50-E$60)/E$60)*100</f>
        <v>100</v>
      </c>
      <c r="V50">
        <f>ABS((F50-F$60)/F$60)*100</f>
        <v>0</v>
      </c>
      <c r="W50">
        <f>ABS((G50-G$60)/G$60)*100</f>
        <v>0</v>
      </c>
      <c r="X50">
        <f>ABS((H50-H$60)/H$60)*100</f>
        <v>0</v>
      </c>
      <c r="Y50">
        <f>ABS((I50-I$60)/I$60)*100</f>
        <v>0</v>
      </c>
      <c r="Z50">
        <f>ABS((J50-J$60)/J$60)*100</f>
        <v>366.36377748832558</v>
      </c>
      <c r="AA50">
        <f>ABS((K50-K$60)/K$60)*100</f>
        <v>4.9859877235621256E-2</v>
      </c>
      <c r="AB50">
        <f>ABS((L50-L$60)/L$60)*100</f>
        <v>0.62604137498279322</v>
      </c>
      <c r="AC50">
        <f>ABS((M50-M$60)/M$60)*100</f>
        <v>0</v>
      </c>
      <c r="AD50">
        <f>ABS((N50-N$60)/N$60)*100</f>
        <v>0</v>
      </c>
      <c r="AE50">
        <f>ABS((O50-O$60)/O$60)*100</f>
        <v>0</v>
      </c>
      <c r="AF50">
        <f>ABS((P50-P$60)/P$60)*100</f>
        <v>0</v>
      </c>
    </row>
    <row r="51" spans="1:32" x14ac:dyDescent="0.25">
      <c r="B51" s="1">
        <v>0.1</v>
      </c>
      <c r="C51" s="6">
        <v>2974106.4952500002</v>
      </c>
      <c r="D51" s="6">
        <v>-1025893.50475</v>
      </c>
      <c r="E51" s="6">
        <v>0</v>
      </c>
      <c r="F51" s="6">
        <v>-130920178.29700001</v>
      </c>
      <c r="G51" s="6">
        <v>-130</v>
      </c>
      <c r="H51" s="6">
        <v>-5.5</v>
      </c>
      <c r="I51" s="6">
        <v>762</v>
      </c>
      <c r="J51" s="8">
        <v>-126099123.00399999</v>
      </c>
      <c r="K51" s="6">
        <v>-479.12272000000002</v>
      </c>
      <c r="L51" s="6">
        <v>-59.793571</v>
      </c>
      <c r="M51" s="6">
        <v>-60</v>
      </c>
      <c r="N51" s="6">
        <v>-2.0799999999999999E-2</v>
      </c>
      <c r="O51" s="6">
        <v>-11.0159706144</v>
      </c>
      <c r="P51" s="6">
        <v>-202</v>
      </c>
      <c r="R51" s="1">
        <v>0.1</v>
      </c>
      <c r="S51">
        <f>ABS((C51-C$60)/C$60)*100</f>
        <v>0</v>
      </c>
      <c r="T51">
        <f>ABS((D51-D$60)/D$60)*100</f>
        <v>0</v>
      </c>
      <c r="U51">
        <f>ABS((E51-E$60)/E$60)*100</f>
        <v>100</v>
      </c>
      <c r="V51">
        <f>ABS((F51-F$60)/F$60)*100</f>
        <v>0</v>
      </c>
      <c r="W51">
        <f>ABS((G51-G$60)/G$60)*100</f>
        <v>0</v>
      </c>
      <c r="X51">
        <f>ABS((H51-H$60)/H$60)*100</f>
        <v>0</v>
      </c>
      <c r="Y51">
        <f>ABS((I51-I$60)/I$60)*100</f>
        <v>0</v>
      </c>
      <c r="Z51">
        <f>ABS((J51-J$60)/J$60)*100</f>
        <v>100.79832310842909</v>
      </c>
      <c r="AA51">
        <f>ABS((K51-K$60)/K$60)*100</f>
        <v>0</v>
      </c>
      <c r="AB51">
        <f>ABS((L51-L$60)/L$60)*100</f>
        <v>0.49329361191746968</v>
      </c>
      <c r="AC51">
        <f>ABS((M51-M$60)/M$60)*100</f>
        <v>0</v>
      </c>
      <c r="AD51">
        <f>ABS((N51-N$60)/N$60)*100</f>
        <v>0</v>
      </c>
      <c r="AE51">
        <f>ABS((O51-O$60)/O$60)*100</f>
        <v>0</v>
      </c>
      <c r="AF51">
        <f>ABS((P51-P$60)/P$60)*100</f>
        <v>0</v>
      </c>
    </row>
    <row r="52" spans="1:32" x14ac:dyDescent="0.25">
      <c r="B52" s="1">
        <v>0.2</v>
      </c>
      <c r="C52" s="6">
        <v>2974106.4952500002</v>
      </c>
      <c r="D52" s="6">
        <v>-1025893.50475</v>
      </c>
      <c r="E52" s="6">
        <v>0</v>
      </c>
      <c r="F52" s="6">
        <v>-130920178.29700001</v>
      </c>
      <c r="G52" s="6">
        <v>-130</v>
      </c>
      <c r="H52" s="6">
        <v>-5.5</v>
      </c>
      <c r="I52" s="6">
        <v>762</v>
      </c>
      <c r="J52" s="8">
        <v>-57865687.1404</v>
      </c>
      <c r="K52" s="6">
        <v>-479.12272000000002</v>
      </c>
      <c r="L52" s="6">
        <v>-59.697217000000002</v>
      </c>
      <c r="M52" s="6">
        <v>-60</v>
      </c>
      <c r="N52" s="6">
        <v>-2.0799999999999999E-2</v>
      </c>
      <c r="O52" s="6">
        <v>-11.0159706144</v>
      </c>
      <c r="P52" s="6">
        <v>-202</v>
      </c>
      <c r="R52" s="1">
        <v>0.2</v>
      </c>
      <c r="S52">
        <f>ABS((C52-C$60)/C$60)*100</f>
        <v>0</v>
      </c>
      <c r="T52">
        <f>ABS((D52-D$60)/D$60)*100</f>
        <v>0</v>
      </c>
      <c r="U52">
        <f>ABS((E52-E$60)/E$60)*100</f>
        <v>100</v>
      </c>
      <c r="V52">
        <f>ABS((F52-F$60)/F$60)*100</f>
        <v>0</v>
      </c>
      <c r="W52">
        <f>ABS((G52-G$60)/G$60)*100</f>
        <v>0</v>
      </c>
      <c r="X52">
        <f>ABS((H52-H$60)/H$60)*100</f>
        <v>0</v>
      </c>
      <c r="Y52">
        <f>ABS((I52-I$60)/I$60)*100</f>
        <v>0</v>
      </c>
      <c r="Z52">
        <f>ABS((J52-J$60)/J$60)*100</f>
        <v>7.8555610339912336</v>
      </c>
      <c r="AA52">
        <f>ABS((K52-K$60)/K$60)*100</f>
        <v>0</v>
      </c>
      <c r="AB52">
        <f>ABS((L52-L$60)/L$60)*100</f>
        <v>0.33135428214098744</v>
      </c>
      <c r="AC52">
        <f>ABS((M52-M$60)/M$60)*100</f>
        <v>0</v>
      </c>
      <c r="AD52">
        <f>ABS((N52-N$60)/N$60)*100</f>
        <v>0</v>
      </c>
      <c r="AE52">
        <f>ABS((O52-O$60)/O$60)*100</f>
        <v>0</v>
      </c>
      <c r="AF52">
        <f>ABS((P52-P$60)/P$60)*100</f>
        <v>0</v>
      </c>
    </row>
    <row r="53" spans="1:32" x14ac:dyDescent="0.25">
      <c r="B53" s="1">
        <v>0.3</v>
      </c>
      <c r="C53" s="6">
        <v>2974106.4952500002</v>
      </c>
      <c r="D53" s="6">
        <v>-1025893.50475</v>
      </c>
      <c r="E53" s="6">
        <v>0</v>
      </c>
      <c r="F53" s="6">
        <v>-130920178.29700001</v>
      </c>
      <c r="G53" s="6">
        <v>-130</v>
      </c>
      <c r="H53" s="6">
        <v>-5.5</v>
      </c>
      <c r="I53" s="6">
        <v>762</v>
      </c>
      <c r="J53" s="8">
        <v>-59884260.171099998</v>
      </c>
      <c r="K53" s="6">
        <v>-479.12272000000002</v>
      </c>
      <c r="L53" s="6">
        <v>-59.630287000000003</v>
      </c>
      <c r="M53" s="6">
        <v>-60</v>
      </c>
      <c r="N53" s="6">
        <v>-2.0799999999999999E-2</v>
      </c>
      <c r="O53" s="6">
        <v>-11.0159706144</v>
      </c>
      <c r="P53" s="6">
        <v>-202</v>
      </c>
      <c r="R53" s="1">
        <v>0.3</v>
      </c>
      <c r="S53">
        <f>ABS((C53-C$60)/C$60)*100</f>
        <v>0</v>
      </c>
      <c r="T53">
        <f>ABS((D53-D$60)/D$60)*100</f>
        <v>0</v>
      </c>
      <c r="U53">
        <f>ABS((E53-E$60)/E$60)*100</f>
        <v>100</v>
      </c>
      <c r="V53">
        <f>ABS((F53-F$60)/F$60)*100</f>
        <v>0</v>
      </c>
      <c r="W53">
        <f>ABS((G53-G$60)/G$60)*100</f>
        <v>0</v>
      </c>
      <c r="X53">
        <f>ABS((H53-H$60)/H$60)*100</f>
        <v>0</v>
      </c>
      <c r="Y53">
        <f>ABS((I53-I$60)/I$60)*100</f>
        <v>0</v>
      </c>
      <c r="Z53">
        <f>ABS((J53-J$60)/J$60)*100</f>
        <v>4.641216080746779</v>
      </c>
      <c r="AA53">
        <f>ABS((K53-K$60)/K$60)*100</f>
        <v>0</v>
      </c>
      <c r="AB53">
        <f>ABS((L53-L$60)/L$60)*100</f>
        <v>0.21886700250609895</v>
      </c>
      <c r="AC53">
        <f>ABS((M53-M$60)/M$60)*100</f>
        <v>0</v>
      </c>
      <c r="AD53">
        <f>ABS((N53-N$60)/N$60)*100</f>
        <v>0</v>
      </c>
      <c r="AE53">
        <f>ABS((O53-O$60)/O$60)*100</f>
        <v>0</v>
      </c>
      <c r="AF53">
        <f>ABS((P53-P$60)/P$60)*100</f>
        <v>0</v>
      </c>
    </row>
    <row r="54" spans="1:32" x14ac:dyDescent="0.25">
      <c r="B54" s="1">
        <v>0.4</v>
      </c>
      <c r="C54" s="6">
        <v>2974106.4952500002</v>
      </c>
      <c r="D54" s="6">
        <v>-1025893.50475</v>
      </c>
      <c r="E54" s="6">
        <v>0</v>
      </c>
      <c r="F54" s="6">
        <v>-130920178.29700001</v>
      </c>
      <c r="G54" s="6">
        <v>-130</v>
      </c>
      <c r="H54" s="6">
        <v>-5.5</v>
      </c>
      <c r="I54" s="6">
        <v>762</v>
      </c>
      <c r="J54" s="8">
        <v>-58162267.394599997</v>
      </c>
      <c r="K54" s="6">
        <v>-479.12272000000002</v>
      </c>
      <c r="L54" s="6">
        <v>-59.578108999999998</v>
      </c>
      <c r="M54" s="6">
        <v>-60</v>
      </c>
      <c r="N54" s="6">
        <v>-2.0799999999999999E-2</v>
      </c>
      <c r="O54" s="6">
        <v>-11.0159706144</v>
      </c>
      <c r="P54" s="6">
        <v>-202</v>
      </c>
      <c r="R54" s="1">
        <v>0.4</v>
      </c>
      <c r="S54">
        <f>ABS((C54-C$60)/C$60)*100</f>
        <v>0</v>
      </c>
      <c r="T54">
        <f>ABS((D54-D$60)/D$60)*100</f>
        <v>0</v>
      </c>
      <c r="U54">
        <f>ABS((E54-E$60)/E$60)*100</f>
        <v>100</v>
      </c>
      <c r="V54">
        <f>ABS((F54-F$60)/F$60)*100</f>
        <v>0</v>
      </c>
      <c r="W54">
        <f>ABS((G54-G$60)/G$60)*100</f>
        <v>0</v>
      </c>
      <c r="X54">
        <f>ABS((H54-H$60)/H$60)*100</f>
        <v>0</v>
      </c>
      <c r="Y54">
        <f>ABS((I54-I$60)/I$60)*100</f>
        <v>0</v>
      </c>
      <c r="Z54">
        <f>ABS((J54-J$60)/J$60)*100</f>
        <v>7.3832911538229</v>
      </c>
      <c r="AA54">
        <f>ABS((K54-K$60)/K$60)*100</f>
        <v>0</v>
      </c>
      <c r="AB54">
        <f>ABS((L54-L$60)/L$60)*100</f>
        <v>0.13117297476383336</v>
      </c>
      <c r="AC54">
        <f>ABS((M54-M$60)/M$60)*100</f>
        <v>0</v>
      </c>
      <c r="AD54">
        <f>ABS((N54-N$60)/N$60)*100</f>
        <v>0</v>
      </c>
      <c r="AE54">
        <f>ABS((O54-O$60)/O$60)*100</f>
        <v>0</v>
      </c>
      <c r="AF54">
        <f>ABS((P54-P$60)/P$60)*100</f>
        <v>0</v>
      </c>
    </row>
    <row r="55" spans="1:32" x14ac:dyDescent="0.25">
      <c r="B55" s="1">
        <v>0.5</v>
      </c>
      <c r="C55" s="6">
        <v>2974106.4952500002</v>
      </c>
      <c r="D55" s="6">
        <v>-1025893.50475</v>
      </c>
      <c r="E55" s="6">
        <v>0</v>
      </c>
      <c r="F55" s="6">
        <v>-130920178.29700001</v>
      </c>
      <c r="G55" s="6">
        <v>-130</v>
      </c>
      <c r="H55" s="6">
        <v>-5.5</v>
      </c>
      <c r="I55" s="6">
        <v>762</v>
      </c>
      <c r="J55" s="8">
        <v>-63079992.955399998</v>
      </c>
      <c r="K55" s="6">
        <v>-479.12272000000002</v>
      </c>
      <c r="L55" s="6">
        <v>-59.564411999999997</v>
      </c>
      <c r="M55" s="6">
        <v>-60</v>
      </c>
      <c r="N55" s="6">
        <v>-2.0799999999999999E-2</v>
      </c>
      <c r="O55" s="6">
        <v>-11.0159706144</v>
      </c>
      <c r="P55" s="6">
        <v>-202</v>
      </c>
      <c r="R55" s="1">
        <v>0.5</v>
      </c>
      <c r="S55">
        <f>ABS((C55-C$60)/C$60)*100</f>
        <v>0</v>
      </c>
      <c r="T55">
        <f>ABS((D55-D$60)/D$60)*100</f>
        <v>0</v>
      </c>
      <c r="U55">
        <f>ABS((E55-E$60)/E$60)*100</f>
        <v>100</v>
      </c>
      <c r="V55">
        <f>ABS((F55-F$60)/F$60)*100</f>
        <v>0</v>
      </c>
      <c r="W55">
        <f>ABS((G55-G$60)/G$60)*100</f>
        <v>0</v>
      </c>
      <c r="X55">
        <f>ABS((H55-H$60)/H$60)*100</f>
        <v>0</v>
      </c>
      <c r="Y55">
        <f>ABS((I55-I$60)/I$60)*100</f>
        <v>0</v>
      </c>
      <c r="Z55">
        <f>ABS((J55-J$60)/J$60)*100</f>
        <v>0.44762013716820026</v>
      </c>
      <c r="AA55">
        <f>ABS((K55-K$60)/K$60)*100</f>
        <v>0</v>
      </c>
      <c r="AB55">
        <f>ABS((L55-L$60)/L$60)*100</f>
        <v>0.10815283029708983</v>
      </c>
      <c r="AC55">
        <f>ABS((M55-M$60)/M$60)*100</f>
        <v>0</v>
      </c>
      <c r="AD55">
        <f>ABS((N55-N$60)/N$60)*100</f>
        <v>0</v>
      </c>
      <c r="AE55">
        <f>ABS((O55-O$60)/O$60)*100</f>
        <v>0</v>
      </c>
      <c r="AF55">
        <f>ABS((P55-P$60)/P$60)*100</f>
        <v>0</v>
      </c>
    </row>
    <row r="56" spans="1:32" x14ac:dyDescent="0.25">
      <c r="B56" s="1">
        <v>0.6</v>
      </c>
      <c r="C56" s="6">
        <v>2974106.4952500002</v>
      </c>
      <c r="D56" s="6">
        <v>-1025893.50475</v>
      </c>
      <c r="E56" s="6">
        <v>0</v>
      </c>
      <c r="F56" s="6">
        <v>-130920178.29700001</v>
      </c>
      <c r="G56" s="6">
        <v>-130</v>
      </c>
      <c r="H56" s="6">
        <v>-5.5</v>
      </c>
      <c r="I56" s="6">
        <v>762</v>
      </c>
      <c r="J56" s="8">
        <v>-62619722.826099999</v>
      </c>
      <c r="K56" s="6">
        <v>-479.12272000000002</v>
      </c>
      <c r="L56" s="6">
        <v>-59.564065999999997</v>
      </c>
      <c r="M56" s="6">
        <v>-60</v>
      </c>
      <c r="N56" s="6">
        <v>-2.0799999999999999E-2</v>
      </c>
      <c r="O56" s="6">
        <v>-11.0159706144</v>
      </c>
      <c r="P56" s="6">
        <v>-202</v>
      </c>
      <c r="R56" s="1">
        <v>0.6</v>
      </c>
      <c r="S56">
        <f>ABS((C56-C$60)/C$60)*100</f>
        <v>0</v>
      </c>
      <c r="T56">
        <f>ABS((D56-D$60)/D$60)*100</f>
        <v>0</v>
      </c>
      <c r="U56">
        <f>ABS((E56-E$60)/E$60)*100</f>
        <v>100</v>
      </c>
      <c r="V56">
        <f>ABS((F56-F$60)/F$60)*100</f>
        <v>0</v>
      </c>
      <c r="W56">
        <f>ABS((G56-G$60)/G$60)*100</f>
        <v>0</v>
      </c>
      <c r="X56">
        <f>ABS((H56-H$60)/H$60)*100</f>
        <v>0</v>
      </c>
      <c r="Y56">
        <f>ABS((I56-I$60)/I$60)*100</f>
        <v>0</v>
      </c>
      <c r="Z56">
        <f>ABS((J56-J$60)/J$60)*100</f>
        <v>0.28530700727679148</v>
      </c>
      <c r="AA56">
        <f>ABS((K56-K$60)/K$60)*100</f>
        <v>0</v>
      </c>
      <c r="AB56">
        <f>ABS((L56-L$60)/L$60)*100</f>
        <v>0.10757131828821913</v>
      </c>
      <c r="AC56">
        <f>ABS((M56-M$60)/M$60)*100</f>
        <v>0</v>
      </c>
      <c r="AD56">
        <f>ABS((N56-N$60)/N$60)*100</f>
        <v>0</v>
      </c>
      <c r="AE56">
        <f>ABS((O56-O$60)/O$60)*100</f>
        <v>0</v>
      </c>
      <c r="AF56">
        <f>ABS((P56-P$60)/P$60)*100</f>
        <v>0</v>
      </c>
    </row>
    <row r="57" spans="1:32" x14ac:dyDescent="0.25">
      <c r="B57" s="1">
        <v>0.7</v>
      </c>
      <c r="C57" s="6">
        <v>2974106.4952500002</v>
      </c>
      <c r="D57" s="6">
        <v>-1025893.50475</v>
      </c>
      <c r="E57" s="6">
        <v>0</v>
      </c>
      <c r="F57" s="6">
        <v>-130920178.29700001</v>
      </c>
      <c r="G57" s="6">
        <v>-130</v>
      </c>
      <c r="H57" s="6">
        <v>-5.5</v>
      </c>
      <c r="I57" s="6">
        <v>762</v>
      </c>
      <c r="J57" s="8">
        <v>-61267120.102700002</v>
      </c>
      <c r="K57" s="6">
        <v>-479.12272000000002</v>
      </c>
      <c r="L57" s="6">
        <v>-59.546398000000003</v>
      </c>
      <c r="M57" s="6">
        <v>-60</v>
      </c>
      <c r="N57" s="6">
        <v>-2.0799999999999999E-2</v>
      </c>
      <c r="O57" s="6">
        <v>-11.0159706144</v>
      </c>
      <c r="P57" s="6">
        <v>-202</v>
      </c>
      <c r="R57" s="1">
        <v>0.7</v>
      </c>
      <c r="S57">
        <f>ABS((C57-C$60)/C$60)*100</f>
        <v>0</v>
      </c>
      <c r="T57">
        <f>ABS((D57-D$60)/D$60)*100</f>
        <v>0</v>
      </c>
      <c r="U57">
        <f>ABS((E57-E$60)/E$60)*100</f>
        <v>100</v>
      </c>
      <c r="V57">
        <f>ABS((F57-F$60)/F$60)*100</f>
        <v>0</v>
      </c>
      <c r="W57">
        <f>ABS((G57-G$60)/G$60)*100</f>
        <v>0</v>
      </c>
      <c r="X57">
        <f>ABS((H57-H$60)/H$60)*100</f>
        <v>0</v>
      </c>
      <c r="Y57">
        <f>ABS((I57-I$60)/I$60)*100</f>
        <v>0</v>
      </c>
      <c r="Z57">
        <f>ABS((J57-J$60)/J$60)*100</f>
        <v>2.4391709852364025</v>
      </c>
      <c r="AA57">
        <f>ABS((K57-K$60)/K$60)*100</f>
        <v>0</v>
      </c>
      <c r="AB57">
        <f>ABS((L57-L$60)/L$60)*100</f>
        <v>7.7877231083849113E-2</v>
      </c>
      <c r="AC57">
        <f>ABS((M57-M$60)/M$60)*100</f>
        <v>0</v>
      </c>
      <c r="AD57">
        <f>ABS((N57-N$60)/N$60)*100</f>
        <v>0</v>
      </c>
      <c r="AE57">
        <f>ABS((O57-O$60)/O$60)*100</f>
        <v>0</v>
      </c>
      <c r="AF57">
        <f>ABS((P57-P$60)/P$60)*100</f>
        <v>0</v>
      </c>
    </row>
    <row r="58" spans="1:32" x14ac:dyDescent="0.25">
      <c r="B58" s="1">
        <v>0.8</v>
      </c>
      <c r="C58" s="6">
        <v>2974106.4952500002</v>
      </c>
      <c r="D58" s="6">
        <v>-1025893.50475</v>
      </c>
      <c r="E58" s="6">
        <v>3.0560428849900001</v>
      </c>
      <c r="F58" s="6">
        <v>-130920178.29700001</v>
      </c>
      <c r="G58" s="6">
        <v>-130</v>
      </c>
      <c r="H58" s="6">
        <v>-5.5</v>
      </c>
      <c r="I58" s="6">
        <v>762</v>
      </c>
      <c r="J58" s="8">
        <v>-61641320.205799997</v>
      </c>
      <c r="K58" s="6">
        <v>-479.12272000000002</v>
      </c>
      <c r="L58" s="6">
        <v>-59.500048999999997</v>
      </c>
      <c r="M58" s="6">
        <v>-60</v>
      </c>
      <c r="N58" s="6">
        <v>-2.0799999999999999E-2</v>
      </c>
      <c r="O58" s="6">
        <v>-11.0159706144</v>
      </c>
      <c r="P58" s="6">
        <v>-202</v>
      </c>
      <c r="R58" s="1">
        <v>0.8</v>
      </c>
      <c r="S58">
        <f>ABS((C58-C$60)/C$60)*100</f>
        <v>0</v>
      </c>
      <c r="T58">
        <f>ABS((D58-D$60)/D$60)*100</f>
        <v>0</v>
      </c>
      <c r="U58">
        <f>ABS((E58-E$60)/E$60)*100</f>
        <v>26.578190442635936</v>
      </c>
      <c r="V58">
        <f>ABS((F58-F$60)/F$60)*100</f>
        <v>0</v>
      </c>
      <c r="W58">
        <f>ABS((G58-G$60)/G$60)*100</f>
        <v>0</v>
      </c>
      <c r="X58">
        <f>ABS((H58-H$60)/H$60)*100</f>
        <v>0</v>
      </c>
      <c r="Y58">
        <f>ABS((I58-I$60)/I$60)*100</f>
        <v>0</v>
      </c>
      <c r="Z58">
        <f>ABS((J58-J$60)/J$60)*100</f>
        <v>1.8433004397521431</v>
      </c>
      <c r="AA58">
        <f>ABS((K58-K$60)/K$60)*100</f>
        <v>0</v>
      </c>
      <c r="AB58">
        <f>ABS((L58-L$60)/L$60)*100</f>
        <v>2.0168046559196047E-5</v>
      </c>
      <c r="AC58">
        <f>ABS((M58-M$60)/M$60)*100</f>
        <v>0</v>
      </c>
      <c r="AD58">
        <f>ABS((N58-N$60)/N$60)*100</f>
        <v>0</v>
      </c>
      <c r="AE58">
        <f>ABS((O58-O$60)/O$60)*100</f>
        <v>0</v>
      </c>
      <c r="AF58">
        <f>ABS((P58-P$60)/P$60)*100</f>
        <v>0</v>
      </c>
    </row>
    <row r="59" spans="1:32" x14ac:dyDescent="0.25">
      <c r="B59" s="1">
        <v>0.9</v>
      </c>
      <c r="C59" s="6">
        <v>2974106.4952500002</v>
      </c>
      <c r="D59" s="6">
        <v>-1025893.50475</v>
      </c>
      <c r="E59" s="6">
        <v>2.4444444444400002</v>
      </c>
      <c r="F59" s="6">
        <v>-130920178.29700001</v>
      </c>
      <c r="G59" s="6">
        <v>-130</v>
      </c>
      <c r="H59" s="6">
        <v>-5.5</v>
      </c>
      <c r="I59" s="6">
        <v>762</v>
      </c>
      <c r="J59" s="8">
        <v>-61547665.152500004</v>
      </c>
      <c r="K59" s="6">
        <v>-479.12272000000002</v>
      </c>
      <c r="L59" s="6">
        <v>-59.502757000000003</v>
      </c>
      <c r="M59" s="6">
        <v>-60</v>
      </c>
      <c r="N59" s="6">
        <v>-2.0799999999999999E-2</v>
      </c>
      <c r="O59" s="6">
        <v>-11.0159706144</v>
      </c>
      <c r="P59" s="6">
        <v>-202</v>
      </c>
      <c r="R59" s="1">
        <v>0.9</v>
      </c>
      <c r="S59">
        <f>ABS((C59-C$60)/C$60)*100</f>
        <v>0</v>
      </c>
      <c r="T59">
        <f>ABS((D59-D$60)/D$60)*100</f>
        <v>0</v>
      </c>
      <c r="U59">
        <f>ABS((E59-E$60)/E$60)*100</f>
        <v>1.2464046020028907</v>
      </c>
      <c r="V59">
        <f>ABS((F59-F$60)/F$60)*100</f>
        <v>0</v>
      </c>
      <c r="W59">
        <f>ABS((G59-G$60)/G$60)*100</f>
        <v>0</v>
      </c>
      <c r="X59">
        <f>ABS((H59-H$60)/H$60)*100</f>
        <v>0</v>
      </c>
      <c r="Y59">
        <f>ABS((I59-I$60)/I$60)*100</f>
        <v>0</v>
      </c>
      <c r="Z59">
        <f>ABS((J59-J$60)/J$60)*100</f>
        <v>1.9924353203545457</v>
      </c>
      <c r="AA59">
        <f>ABS((K59-K$60)/K$60)*100</f>
        <v>0</v>
      </c>
      <c r="AB59">
        <f>ABS((L59-L$60)/L$60)*100</f>
        <v>4.531087791658321E-3</v>
      </c>
      <c r="AC59">
        <f>ABS((M59-M$60)/M$60)*100</f>
        <v>0</v>
      </c>
      <c r="AD59">
        <f>ABS((N59-N$60)/N$60)*100</f>
        <v>0</v>
      </c>
      <c r="AE59">
        <f>ABS((O59-O$60)/O$60)*100</f>
        <v>0</v>
      </c>
      <c r="AF59">
        <f>ABS((P59-P$60)/P$60)*100</f>
        <v>0</v>
      </c>
    </row>
    <row r="60" spans="1:32" x14ac:dyDescent="0.25">
      <c r="B60" s="1">
        <v>1</v>
      </c>
      <c r="C60">
        <v>2974106.4952500002</v>
      </c>
      <c r="D60">
        <v>-1025893.50475</v>
      </c>
      <c r="E60">
        <v>2.4143518518499998</v>
      </c>
      <c r="F60">
        <v>-130920178.29700001</v>
      </c>
      <c r="G60">
        <v>-130</v>
      </c>
      <c r="H60">
        <v>-5.5</v>
      </c>
      <c r="I60">
        <v>762</v>
      </c>
      <c r="J60">
        <v>-62798892.466799997</v>
      </c>
      <c r="K60">
        <v>-479.12272000000002</v>
      </c>
      <c r="L60">
        <v>-59.500061000000002</v>
      </c>
      <c r="M60">
        <v>-60</v>
      </c>
      <c r="N60">
        <v>-2.0799999999999999E-2</v>
      </c>
      <c r="O60">
        <v>-11.0159706144</v>
      </c>
      <c r="P60">
        <v>-202</v>
      </c>
      <c r="R60" s="1">
        <v>1</v>
      </c>
      <c r="S60">
        <f>ABS((C60-C$60)/C$60)*100</f>
        <v>0</v>
      </c>
      <c r="T60">
        <f>ABS((D60-D$60)/D$60)*100</f>
        <v>0</v>
      </c>
      <c r="U60">
        <f>ABS((E60-E$60)/E$60)*100</f>
        <v>0</v>
      </c>
      <c r="V60">
        <f>ABS((F60-F$60)/F$60)*100</f>
        <v>0</v>
      </c>
      <c r="W60">
        <f>ABS((G60-G$60)/G$60)*100</f>
        <v>0</v>
      </c>
      <c r="X60">
        <f>ABS((H60-H$60)/H$60)*100</f>
        <v>0</v>
      </c>
      <c r="Y60">
        <f>ABS((I60-I$60)/I$60)*100</f>
        <v>0</v>
      </c>
      <c r="Z60">
        <f>ABS((J60-J$60)/J$60)*100</f>
        <v>0</v>
      </c>
      <c r="AA60">
        <f>ABS((K60-K$60)/K$60)*100</f>
        <v>0</v>
      </c>
      <c r="AB60">
        <f>ABS((L60-L$60)/L$60)*100</f>
        <v>0</v>
      </c>
      <c r="AC60">
        <f>ABS((M60-M$60)/M$60)*100</f>
        <v>0</v>
      </c>
      <c r="AD60">
        <f>ABS((N60-N$60)/N$60)*100</f>
        <v>0</v>
      </c>
      <c r="AE60">
        <f>ABS((O60-O$60)/O$60)*100</f>
        <v>0</v>
      </c>
      <c r="AF60">
        <f>ABS((P60-P$60)/P$60)*100</f>
        <v>0</v>
      </c>
    </row>
    <row r="62" spans="1:32" x14ac:dyDescent="0.25">
      <c r="A62" t="s">
        <v>18</v>
      </c>
      <c r="B62">
        <v>10</v>
      </c>
      <c r="C62">
        <v>9</v>
      </c>
      <c r="D62">
        <v>150</v>
      </c>
      <c r="E62">
        <v>10</v>
      </c>
      <c r="F62">
        <v>12</v>
      </c>
      <c r="G62">
        <v>3050</v>
      </c>
      <c r="H62">
        <v>84</v>
      </c>
      <c r="I62">
        <v>1.5</v>
      </c>
      <c r="J62">
        <v>9</v>
      </c>
      <c r="K62">
        <v>865</v>
      </c>
      <c r="L62">
        <v>36</v>
      </c>
      <c r="M62">
        <v>0.59</v>
      </c>
      <c r="N62">
        <v>0.02</v>
      </c>
      <c r="O62">
        <v>3.73E-2</v>
      </c>
    </row>
    <row r="63" spans="1:32" x14ac:dyDescent="0.25">
      <c r="B63" s="3" t="s">
        <v>15</v>
      </c>
      <c r="R63" s="2" t="s">
        <v>17</v>
      </c>
    </row>
    <row r="64" spans="1:32" x14ac:dyDescent="0.25">
      <c r="B64" s="1" t="s">
        <v>14</v>
      </c>
      <c r="C64" s="1" t="s">
        <v>0</v>
      </c>
      <c r="D64" s="1" t="s">
        <v>1</v>
      </c>
      <c r="E64" s="1" t="s">
        <v>2</v>
      </c>
      <c r="F64" s="1" t="s">
        <v>3</v>
      </c>
      <c r="G64" s="1" t="s">
        <v>4</v>
      </c>
      <c r="H64" s="1" t="s">
        <v>5</v>
      </c>
      <c r="I64" s="1" t="s">
        <v>6</v>
      </c>
      <c r="J64" s="1" t="s">
        <v>7</v>
      </c>
      <c r="K64" s="1" t="s">
        <v>8</v>
      </c>
      <c r="L64" s="1" t="s">
        <v>9</v>
      </c>
      <c r="M64" s="1" t="s">
        <v>10</v>
      </c>
      <c r="N64" s="1" t="s">
        <v>11</v>
      </c>
      <c r="O64" s="1" t="s">
        <v>12</v>
      </c>
      <c r="P64" s="1" t="s">
        <v>13</v>
      </c>
      <c r="R64" s="1" t="s">
        <v>16</v>
      </c>
      <c r="S64" s="1" t="s">
        <v>0</v>
      </c>
      <c r="T64" s="1" t="s">
        <v>1</v>
      </c>
      <c r="U64" s="1" t="s">
        <v>2</v>
      </c>
      <c r="V64" s="1" t="s">
        <v>3</v>
      </c>
      <c r="W64" s="1" t="s">
        <v>4</v>
      </c>
      <c r="X64" s="1" t="s">
        <v>5</v>
      </c>
      <c r="Y64" s="1" t="s">
        <v>6</v>
      </c>
      <c r="Z64" s="1" t="s">
        <v>7</v>
      </c>
      <c r="AA64" s="1" t="s">
        <v>8</v>
      </c>
      <c r="AB64" s="1" t="s">
        <v>9</v>
      </c>
      <c r="AC64" s="1" t="s">
        <v>10</v>
      </c>
      <c r="AD64" s="1" t="s">
        <v>11</v>
      </c>
      <c r="AE64" s="1" t="s">
        <v>12</v>
      </c>
      <c r="AF64" s="1" t="s">
        <v>13</v>
      </c>
    </row>
    <row r="65" spans="1:32" x14ac:dyDescent="0.25">
      <c r="B65" s="1">
        <v>0.05</v>
      </c>
      <c r="C65">
        <v>5195408.8508700002</v>
      </c>
      <c r="D65">
        <v>1195408.85087</v>
      </c>
      <c r="E65">
        <v>0</v>
      </c>
      <c r="F65">
        <v>-120778183.889</v>
      </c>
      <c r="G65">
        <v>-130</v>
      </c>
      <c r="H65">
        <v>-7.5</v>
      </c>
      <c r="I65">
        <v>0</v>
      </c>
      <c r="J65">
        <v>-279870633.89399999</v>
      </c>
      <c r="K65">
        <v>-352.09978000000001</v>
      </c>
      <c r="L65">
        <v>-59.884653999999998</v>
      </c>
      <c r="M65">
        <v>-60</v>
      </c>
      <c r="N65">
        <v>-1.7299999999999999E-2</v>
      </c>
      <c r="O65">
        <v>-17.506755921500002</v>
      </c>
      <c r="P65">
        <v>-72</v>
      </c>
      <c r="R65" s="1">
        <v>0.05</v>
      </c>
      <c r="S65">
        <f>ABS((C65-C$75)/C$75)*100</f>
        <v>0</v>
      </c>
      <c r="T65">
        <f>ABS((D65-D$75)/D$75)*100</f>
        <v>0</v>
      </c>
      <c r="U65">
        <v>0</v>
      </c>
      <c r="V65">
        <f>ABS((F65-F$75)/F$75)*100</f>
        <v>0</v>
      </c>
      <c r="W65">
        <f>ABS((G65-G$75)/G$75)*100</f>
        <v>0</v>
      </c>
      <c r="X65">
        <f>ABS((H65-H$75)/H$75)*100</f>
        <v>0</v>
      </c>
      <c r="Y65">
        <v>0</v>
      </c>
      <c r="Z65">
        <f>ABS((J65-J$75)/J$75)*100</f>
        <v>158.82013782408276</v>
      </c>
      <c r="AA65">
        <f>ABS((K65-K$75)/K$75)*100</f>
        <v>6.5896887272276369E-2</v>
      </c>
      <c r="AB65">
        <f>ABS((L65-L$75)/L$75)*100</f>
        <v>0.39452249282824664</v>
      </c>
      <c r="AC65">
        <f>ABS((M65-M$75)/M$75)*100</f>
        <v>0</v>
      </c>
      <c r="AD65">
        <f>ABS((N65-N$75)/N$75)*100</f>
        <v>0</v>
      </c>
      <c r="AE65">
        <f>ABS((O65-O$75)/O$75)*100</f>
        <v>0</v>
      </c>
      <c r="AF65">
        <f>ABS((P65-P$75)/P$75)*100</f>
        <v>0</v>
      </c>
    </row>
    <row r="66" spans="1:32" x14ac:dyDescent="0.25">
      <c r="B66" s="1">
        <v>0.1</v>
      </c>
      <c r="C66" s="6">
        <v>5195408.8508700002</v>
      </c>
      <c r="D66" s="6">
        <v>1195408.85087</v>
      </c>
      <c r="E66" s="6">
        <v>0</v>
      </c>
      <c r="F66" s="6">
        <v>-120778183.889</v>
      </c>
      <c r="G66" s="6">
        <v>-130</v>
      </c>
      <c r="H66" s="6">
        <v>-7.5</v>
      </c>
      <c r="I66" s="6">
        <v>0</v>
      </c>
      <c r="J66" s="8">
        <v>280438949.45200002</v>
      </c>
      <c r="K66" s="6">
        <v>-351.86790999999999</v>
      </c>
      <c r="L66" s="6">
        <v>-59.821855999999997</v>
      </c>
      <c r="M66" s="6">
        <v>-60</v>
      </c>
      <c r="N66" s="6">
        <v>-1.7299999999999999E-2</v>
      </c>
      <c r="O66" s="6">
        <v>-17.506755921500002</v>
      </c>
      <c r="P66" s="6">
        <v>-72</v>
      </c>
      <c r="R66" s="1">
        <v>0.1</v>
      </c>
      <c r="S66">
        <f>ABS((C66-C$75)/C$75)*100</f>
        <v>0</v>
      </c>
      <c r="T66">
        <f>ABS((D66-D$75)/D$75)*100</f>
        <v>0</v>
      </c>
      <c r="U66">
        <v>0</v>
      </c>
      <c r="V66">
        <f>ABS((F66-F$75)/F$75)*100</f>
        <v>0</v>
      </c>
      <c r="W66">
        <f>ABS((G66-G$75)/G$75)*100</f>
        <v>0</v>
      </c>
      <c r="X66">
        <f>ABS((H66-H$75)/H$75)*100</f>
        <v>0</v>
      </c>
      <c r="Y66">
        <v>0</v>
      </c>
      <c r="Z66">
        <f>ABS((J66-J$75)/J$75)*100</f>
        <v>41.060419850068222</v>
      </c>
      <c r="AA66">
        <f>ABS((K66-K$75)/K$75)*100</f>
        <v>0</v>
      </c>
      <c r="AB66">
        <f>ABS((L66-L$75)/L$75)*100</f>
        <v>0.2892438479269217</v>
      </c>
      <c r="AC66">
        <f>ABS((M66-M$75)/M$75)*100</f>
        <v>0</v>
      </c>
      <c r="AD66">
        <f>ABS((N66-N$75)/N$75)*100</f>
        <v>0</v>
      </c>
      <c r="AE66">
        <f>ABS((O66-O$75)/O$75)*100</f>
        <v>0</v>
      </c>
      <c r="AF66">
        <f>ABS((P66-P$75)/P$75)*100</f>
        <v>0</v>
      </c>
    </row>
    <row r="67" spans="1:32" x14ac:dyDescent="0.25">
      <c r="B67" s="1">
        <v>0.2</v>
      </c>
      <c r="C67" s="6">
        <v>5195408.8508700002</v>
      </c>
      <c r="D67" s="6">
        <v>1195408.85087</v>
      </c>
      <c r="E67" s="6">
        <v>0</v>
      </c>
      <c r="F67" s="6">
        <v>-120778183.889</v>
      </c>
      <c r="G67" s="6">
        <v>-130</v>
      </c>
      <c r="H67" s="6">
        <v>-7.5</v>
      </c>
      <c r="I67" s="6">
        <v>0</v>
      </c>
      <c r="J67" s="8">
        <v>474923511.65399998</v>
      </c>
      <c r="K67" s="6">
        <v>-351.86790999999999</v>
      </c>
      <c r="L67" s="6">
        <v>-59.742435</v>
      </c>
      <c r="M67" s="6">
        <v>-60</v>
      </c>
      <c r="N67" s="6">
        <v>-1.7299999999999999E-2</v>
      </c>
      <c r="O67" s="6">
        <v>-17.506755921500002</v>
      </c>
      <c r="P67" s="6">
        <v>-72</v>
      </c>
      <c r="R67" s="1">
        <v>0.2</v>
      </c>
      <c r="S67">
        <f>ABS((C67-C$75)/C$75)*100</f>
        <v>0</v>
      </c>
      <c r="T67">
        <f>ABS((D67-D$75)/D$75)*100</f>
        <v>0</v>
      </c>
      <c r="U67">
        <v>0</v>
      </c>
      <c r="V67">
        <f>ABS((F67-F$75)/F$75)*100</f>
        <v>0</v>
      </c>
      <c r="W67">
        <f>ABS((G67-G$75)/G$75)*100</f>
        <v>0</v>
      </c>
      <c r="X67">
        <f>ABS((H67-H$75)/H$75)*100</f>
        <v>0</v>
      </c>
      <c r="Y67">
        <v>0</v>
      </c>
      <c r="Z67">
        <f>ABS((J67-J$75)/J$75)*100</f>
        <v>0.18578933163108752</v>
      </c>
      <c r="AA67">
        <f>ABS((K67-K$75)/K$75)*100</f>
        <v>0</v>
      </c>
      <c r="AB67">
        <f>ABS((L67-L$75)/L$75)*100</f>
        <v>0.15609732643407725</v>
      </c>
      <c r="AC67">
        <f>ABS((M67-M$75)/M$75)*100</f>
        <v>0</v>
      </c>
      <c r="AD67">
        <f>ABS((N67-N$75)/N$75)*100</f>
        <v>0</v>
      </c>
      <c r="AE67">
        <f>ABS((O67-O$75)/O$75)*100</f>
        <v>0</v>
      </c>
      <c r="AF67">
        <f>ABS((P67-P$75)/P$75)*100</f>
        <v>0</v>
      </c>
    </row>
    <row r="68" spans="1:32" x14ac:dyDescent="0.25">
      <c r="B68" s="1">
        <v>0.3</v>
      </c>
      <c r="C68" s="6">
        <v>5195408.8508700002</v>
      </c>
      <c r="D68" s="6">
        <v>1195408.85087</v>
      </c>
      <c r="E68" s="6">
        <v>0</v>
      </c>
      <c r="F68" s="6">
        <v>-120778183.889</v>
      </c>
      <c r="G68" s="6">
        <v>-130</v>
      </c>
      <c r="H68" s="6">
        <v>-7.5</v>
      </c>
      <c r="I68" s="6">
        <v>0</v>
      </c>
      <c r="J68" s="8">
        <v>467378079.05599999</v>
      </c>
      <c r="K68" s="6">
        <v>-351.86790999999999</v>
      </c>
      <c r="L68" s="6">
        <v>-59.693742</v>
      </c>
      <c r="M68" s="6">
        <v>-60</v>
      </c>
      <c r="N68" s="6">
        <v>-1.7299999999999999E-2</v>
      </c>
      <c r="O68" s="6">
        <v>-17.506755921500002</v>
      </c>
      <c r="P68" s="6">
        <v>-72</v>
      </c>
      <c r="R68" s="1">
        <v>0.3</v>
      </c>
      <c r="S68">
        <f>ABS((C68-C$75)/C$75)*100</f>
        <v>0</v>
      </c>
      <c r="T68">
        <f>ABS((D68-D$75)/D$75)*100</f>
        <v>0</v>
      </c>
      <c r="U68">
        <v>0</v>
      </c>
      <c r="V68">
        <f>ABS((F68-F$75)/F$75)*100</f>
        <v>0</v>
      </c>
      <c r="W68">
        <f>ABS((G68-G$75)/G$75)*100</f>
        <v>0</v>
      </c>
      <c r="X68">
        <f>ABS((H68-H$75)/H$75)*100</f>
        <v>0</v>
      </c>
      <c r="Y68">
        <v>0</v>
      </c>
      <c r="Z68">
        <f>ABS((J68-J$75)/J$75)*100</f>
        <v>1.7716055324289997</v>
      </c>
      <c r="AA68">
        <f>ABS((K68-K$75)/K$75)*100</f>
        <v>0</v>
      </c>
      <c r="AB68">
        <f>ABS((L68-L$75)/L$75)*100</f>
        <v>7.4465219421430986E-2</v>
      </c>
      <c r="AC68">
        <f>ABS((M68-M$75)/M$75)*100</f>
        <v>0</v>
      </c>
      <c r="AD68">
        <f>ABS((N68-N$75)/N$75)*100</f>
        <v>0</v>
      </c>
      <c r="AE68">
        <f>ABS((O68-O$75)/O$75)*100</f>
        <v>0</v>
      </c>
      <c r="AF68">
        <f>ABS((P68-P$75)/P$75)*100</f>
        <v>0</v>
      </c>
    </row>
    <row r="69" spans="1:32" x14ac:dyDescent="0.25">
      <c r="B69" s="1">
        <v>0.4</v>
      </c>
      <c r="C69" s="6">
        <v>5195408.8508700002</v>
      </c>
      <c r="D69" s="6">
        <v>1195408.85087</v>
      </c>
      <c r="E69" s="6">
        <v>0</v>
      </c>
      <c r="F69" s="6">
        <v>-120778183.889</v>
      </c>
      <c r="G69" s="6">
        <v>-130</v>
      </c>
      <c r="H69" s="6">
        <v>-7.5</v>
      </c>
      <c r="I69" s="6">
        <v>0</v>
      </c>
      <c r="J69" s="8">
        <v>485513792.97299999</v>
      </c>
      <c r="K69" s="6">
        <v>-351.86790999999999</v>
      </c>
      <c r="L69" s="6">
        <v>-59.655315999999999</v>
      </c>
      <c r="M69" s="6">
        <v>-60</v>
      </c>
      <c r="N69" s="6">
        <v>-1.7299999999999999E-2</v>
      </c>
      <c r="O69" s="6">
        <v>-17.506755921500002</v>
      </c>
      <c r="P69" s="6">
        <v>-72</v>
      </c>
      <c r="R69" s="1">
        <v>0.4</v>
      </c>
      <c r="S69">
        <f>ABS((C69-C$75)/C$75)*100</f>
        <v>0</v>
      </c>
      <c r="T69">
        <f>ABS((D69-D$75)/D$75)*100</f>
        <v>0</v>
      </c>
      <c r="U69">
        <v>0</v>
      </c>
      <c r="V69">
        <f>ABS((F69-F$75)/F$75)*100</f>
        <v>0</v>
      </c>
      <c r="W69">
        <f>ABS((G69-G$75)/G$75)*100</f>
        <v>0</v>
      </c>
      <c r="X69">
        <f>ABS((H69-H$75)/H$75)*100</f>
        <v>0</v>
      </c>
      <c r="Y69">
        <v>0</v>
      </c>
      <c r="Z69">
        <f>ABS((J69-J$75)/J$75)*100</f>
        <v>2.039959751480358</v>
      </c>
      <c r="AA69">
        <f>ABS((K69-K$75)/K$75)*100</f>
        <v>0</v>
      </c>
      <c r="AB69">
        <f>ABS((L69-L$75)/L$75)*100</f>
        <v>1.0045377882235697E-2</v>
      </c>
      <c r="AC69">
        <f>ABS((M69-M$75)/M$75)*100</f>
        <v>0</v>
      </c>
      <c r="AD69">
        <f>ABS((N69-N$75)/N$75)*100</f>
        <v>0</v>
      </c>
      <c r="AE69">
        <f>ABS((O69-O$75)/O$75)*100</f>
        <v>0</v>
      </c>
      <c r="AF69">
        <f>ABS((P69-P$75)/P$75)*100</f>
        <v>0</v>
      </c>
    </row>
    <row r="70" spans="1:32" x14ac:dyDescent="0.25">
      <c r="B70" s="1">
        <v>0.5</v>
      </c>
      <c r="C70" s="6">
        <v>5195408.8508700002</v>
      </c>
      <c r="D70" s="6">
        <v>1195408.85087</v>
      </c>
      <c r="E70" s="6">
        <v>0</v>
      </c>
      <c r="F70" s="6">
        <v>-120778183.889</v>
      </c>
      <c r="G70" s="6">
        <v>-130</v>
      </c>
      <c r="H70" s="6">
        <v>-7.5</v>
      </c>
      <c r="I70" s="6">
        <v>0</v>
      </c>
      <c r="J70" s="8">
        <v>481179226.35600001</v>
      </c>
      <c r="K70" s="6">
        <v>-351.86790999999999</v>
      </c>
      <c r="L70" s="6">
        <v>-59.651888</v>
      </c>
      <c r="M70" s="6">
        <v>-60</v>
      </c>
      <c r="N70" s="6">
        <v>-1.7299999999999999E-2</v>
      </c>
      <c r="O70" s="6">
        <v>-17.506755921500002</v>
      </c>
      <c r="P70" s="6">
        <v>-72</v>
      </c>
      <c r="R70" s="1">
        <v>0.5</v>
      </c>
      <c r="S70">
        <f>ABS((C70-C$75)/C$75)*100</f>
        <v>0</v>
      </c>
      <c r="T70">
        <f>ABS((D70-D$75)/D$75)*100</f>
        <v>0</v>
      </c>
      <c r="U70">
        <v>0</v>
      </c>
      <c r="V70">
        <f>ABS((F70-F$75)/F$75)*100</f>
        <v>0</v>
      </c>
      <c r="W70">
        <f>ABS((G70-G$75)/G$75)*100</f>
        <v>0</v>
      </c>
      <c r="X70">
        <f>ABS((H70-H$75)/H$75)*100</f>
        <v>0</v>
      </c>
      <c r="Y70">
        <v>0</v>
      </c>
      <c r="Z70">
        <f>ABS((J70-J$75)/J$75)*100</f>
        <v>1.1289681184097287</v>
      </c>
      <c r="AA70">
        <f>ABS((K70-K$75)/K$75)*100</f>
        <v>0</v>
      </c>
      <c r="AB70">
        <f>ABS((L70-L$75)/L$75)*100</f>
        <v>4.2984560897950273E-3</v>
      </c>
      <c r="AC70">
        <f>ABS((M70-M$75)/M$75)*100</f>
        <v>0</v>
      </c>
      <c r="AD70">
        <f>ABS((N70-N$75)/N$75)*100</f>
        <v>0</v>
      </c>
      <c r="AE70">
        <f>ABS((O70-O$75)/O$75)*100</f>
        <v>0</v>
      </c>
      <c r="AF70">
        <f>ABS((P70-P$75)/P$75)*100</f>
        <v>0</v>
      </c>
    </row>
    <row r="71" spans="1:32" x14ac:dyDescent="0.25">
      <c r="B71" s="1">
        <v>0.6</v>
      </c>
      <c r="C71" s="6">
        <v>5195408.8508700002</v>
      </c>
      <c r="D71" s="6">
        <v>1195408.85087</v>
      </c>
      <c r="E71" s="6">
        <v>0</v>
      </c>
      <c r="F71" s="6">
        <v>-120778183.889</v>
      </c>
      <c r="G71" s="6">
        <v>-130</v>
      </c>
      <c r="H71" s="6">
        <v>-7.5</v>
      </c>
      <c r="I71" s="6">
        <v>0</v>
      </c>
      <c r="J71" s="8">
        <v>485202389.28899997</v>
      </c>
      <c r="K71" s="6">
        <v>-351.86790999999999</v>
      </c>
      <c r="L71" s="6">
        <v>-59.651823</v>
      </c>
      <c r="M71" s="6">
        <v>-60</v>
      </c>
      <c r="N71" s="6">
        <v>-1.7299999999999999E-2</v>
      </c>
      <c r="O71" s="6">
        <v>-17.506755921500002</v>
      </c>
      <c r="P71" s="6">
        <v>-72</v>
      </c>
      <c r="R71" s="1">
        <v>0.6</v>
      </c>
      <c r="S71">
        <f>ABS((C71-C$75)/C$75)*100</f>
        <v>0</v>
      </c>
      <c r="T71">
        <f>ABS((D71-D$75)/D$75)*100</f>
        <v>0</v>
      </c>
      <c r="U71">
        <v>0</v>
      </c>
      <c r="V71">
        <f>ABS((F71-F$75)/F$75)*100</f>
        <v>0</v>
      </c>
      <c r="W71">
        <f>ABS((G71-G$75)/G$75)*100</f>
        <v>0</v>
      </c>
      <c r="X71">
        <f>ABS((H71-H$75)/H$75)*100</f>
        <v>0</v>
      </c>
      <c r="Y71">
        <v>0</v>
      </c>
      <c r="Z71">
        <f>ABS((J71-J$75)/J$75)*100</f>
        <v>1.9745123433083902</v>
      </c>
      <c r="AA71">
        <f>ABS((K71-K$75)/K$75)*100</f>
        <v>0</v>
      </c>
      <c r="AB71">
        <f>ABS((L71-L$75)/L$75)*100</f>
        <v>4.1894858691110242E-3</v>
      </c>
      <c r="AC71">
        <f>ABS((M71-M$75)/M$75)*100</f>
        <v>0</v>
      </c>
      <c r="AD71">
        <f>ABS((N71-N$75)/N$75)*100</f>
        <v>0</v>
      </c>
      <c r="AE71">
        <f>ABS((O71-O$75)/O$75)*100</f>
        <v>0</v>
      </c>
      <c r="AF71">
        <f>ABS((P71-P$75)/P$75)*100</f>
        <v>0</v>
      </c>
    </row>
    <row r="72" spans="1:32" x14ac:dyDescent="0.25">
      <c r="B72" s="1">
        <v>0.7</v>
      </c>
      <c r="C72" s="6">
        <v>5195408.8508700002</v>
      </c>
      <c r="D72" s="6">
        <v>1195408.85087</v>
      </c>
      <c r="E72" s="6">
        <v>0</v>
      </c>
      <c r="F72" s="6">
        <v>-120778183.889</v>
      </c>
      <c r="G72" s="6">
        <v>-130</v>
      </c>
      <c r="H72" s="6">
        <v>-7.5</v>
      </c>
      <c r="I72" s="6">
        <v>0</v>
      </c>
      <c r="J72" s="8">
        <v>482140394.48299998</v>
      </c>
      <c r="K72" s="6">
        <v>-351.86790999999999</v>
      </c>
      <c r="L72" s="6">
        <v>-59.651874999999997</v>
      </c>
      <c r="M72" s="6">
        <v>-60</v>
      </c>
      <c r="N72" s="6">
        <v>-1.7299999999999999E-2</v>
      </c>
      <c r="O72" s="6">
        <v>-17.506755921500002</v>
      </c>
      <c r="P72" s="6">
        <v>-72</v>
      </c>
      <c r="R72" s="1">
        <v>0.7</v>
      </c>
      <c r="S72">
        <f>ABS((C72-C$75)/C$75)*100</f>
        <v>0</v>
      </c>
      <c r="T72">
        <f>ABS((D72-D$75)/D$75)*100</f>
        <v>0</v>
      </c>
      <c r="U72">
        <v>0</v>
      </c>
      <c r="V72">
        <f>ABS((F72-F$75)/F$75)*100</f>
        <v>0</v>
      </c>
      <c r="W72">
        <f>ABS((G72-G$75)/G$75)*100</f>
        <v>0</v>
      </c>
      <c r="X72">
        <f>ABS((H72-H$75)/H$75)*100</f>
        <v>0</v>
      </c>
      <c r="Y72">
        <v>0</v>
      </c>
      <c r="Z72">
        <f>ABS((J72-J$75)/J$75)*100</f>
        <v>1.3309758850540376</v>
      </c>
      <c r="AA72">
        <f>ABS((K72-K$75)/K$75)*100</f>
        <v>0</v>
      </c>
      <c r="AB72">
        <f>ABS((L72-L$75)/L$75)*100</f>
        <v>4.2766620456534616E-3</v>
      </c>
      <c r="AC72">
        <f>ABS((M72-M$75)/M$75)*100</f>
        <v>0</v>
      </c>
      <c r="AD72">
        <f>ABS((N72-N$75)/N$75)*100</f>
        <v>0</v>
      </c>
      <c r="AE72">
        <f>ABS((O72-O$75)/O$75)*100</f>
        <v>0</v>
      </c>
      <c r="AF72">
        <f>ABS((P72-P$75)/P$75)*100</f>
        <v>0</v>
      </c>
    </row>
    <row r="73" spans="1:32" x14ac:dyDescent="0.25">
      <c r="B73" s="1">
        <v>0.8</v>
      </c>
      <c r="C73" s="6">
        <v>5195408.8508700002</v>
      </c>
      <c r="D73" s="6">
        <v>1195408.85087</v>
      </c>
      <c r="E73" s="6">
        <v>0</v>
      </c>
      <c r="F73" s="6">
        <v>-120778183.889</v>
      </c>
      <c r="G73" s="6">
        <v>-130</v>
      </c>
      <c r="H73" s="6">
        <v>-7.5</v>
      </c>
      <c r="I73" s="6">
        <v>0</v>
      </c>
      <c r="J73" s="8">
        <v>480989750.52700001</v>
      </c>
      <c r="K73" s="6">
        <v>-351.86790999999999</v>
      </c>
      <c r="L73" s="6">
        <v>-59.649346999999999</v>
      </c>
      <c r="M73" s="6">
        <v>-60</v>
      </c>
      <c r="N73" s="6">
        <v>-1.7299999999999999E-2</v>
      </c>
      <c r="O73" s="6">
        <v>-17.506755921500002</v>
      </c>
      <c r="P73" s="6">
        <v>-72</v>
      </c>
      <c r="R73" s="1">
        <v>0.8</v>
      </c>
      <c r="S73">
        <f>ABS((C73-C$75)/C$75)*100</f>
        <v>0</v>
      </c>
      <c r="T73">
        <f>ABS((D73-D$75)/D$75)*100</f>
        <v>0</v>
      </c>
      <c r="U73">
        <v>0</v>
      </c>
      <c r="V73">
        <f>ABS((F73-F$75)/F$75)*100</f>
        <v>0</v>
      </c>
      <c r="W73">
        <f>ABS((G73-G$75)/G$75)*100</f>
        <v>0</v>
      </c>
      <c r="X73">
        <f>ABS((H73-H$75)/H$75)*100</f>
        <v>0</v>
      </c>
      <c r="Y73">
        <v>0</v>
      </c>
      <c r="Z73">
        <f>ABS((J73-J$75)/J$75)*100</f>
        <v>1.0891461684571901</v>
      </c>
      <c r="AA73">
        <f>ABS((K73-K$75)/K$75)*100</f>
        <v>0</v>
      </c>
      <c r="AB73">
        <f>ABS((L73-L$75)/L$75)*100</f>
        <v>3.8558693471151494E-5</v>
      </c>
      <c r="AC73">
        <f>ABS((M73-M$75)/M$75)*100</f>
        <v>0</v>
      </c>
      <c r="AD73">
        <f>ABS((N73-N$75)/N$75)*100</f>
        <v>0</v>
      </c>
      <c r="AE73">
        <f>ABS((O73-O$75)/O$75)*100</f>
        <v>0</v>
      </c>
      <c r="AF73">
        <f>ABS((P73-P$75)/P$75)*100</f>
        <v>0</v>
      </c>
    </row>
    <row r="74" spans="1:32" x14ac:dyDescent="0.25">
      <c r="B74" s="1">
        <v>0.9</v>
      </c>
      <c r="C74" s="6">
        <v>5195408.8508700002</v>
      </c>
      <c r="D74" s="6">
        <v>1195408.85087</v>
      </c>
      <c r="E74" s="6">
        <v>0</v>
      </c>
      <c r="F74" s="6">
        <v>-120778183.889</v>
      </c>
      <c r="G74" s="6">
        <v>-130</v>
      </c>
      <c r="H74" s="6">
        <v>-7.5</v>
      </c>
      <c r="I74" s="6">
        <v>0</v>
      </c>
      <c r="J74" s="8">
        <v>481311219.71200001</v>
      </c>
      <c r="K74" s="6">
        <v>-351.86790999999999</v>
      </c>
      <c r="L74" s="6">
        <v>-59.649341</v>
      </c>
      <c r="M74" s="6">
        <v>-60</v>
      </c>
      <c r="N74" s="6">
        <v>-1.7299999999999999E-2</v>
      </c>
      <c r="O74" s="6">
        <v>-17.506755921500002</v>
      </c>
      <c r="P74" s="6">
        <v>-72</v>
      </c>
      <c r="R74" s="1">
        <v>0.9</v>
      </c>
      <c r="S74">
        <f>ABS((C74-C$75)/C$75)*100</f>
        <v>0</v>
      </c>
      <c r="T74">
        <f>ABS((D74-D$75)/D$75)*100</f>
        <v>0</v>
      </c>
      <c r="U74">
        <v>0</v>
      </c>
      <c r="V74">
        <f>ABS((F74-F$75)/F$75)*100</f>
        <v>0</v>
      </c>
      <c r="W74">
        <f>ABS((G74-G$75)/G$75)*100</f>
        <v>0</v>
      </c>
      <c r="X74">
        <f>ABS((H74-H$75)/H$75)*100</f>
        <v>0</v>
      </c>
      <c r="Y74">
        <v>0</v>
      </c>
      <c r="Z74">
        <f>ABS((J74-J$75)/J$75)*100</f>
        <v>1.1567090331450849</v>
      </c>
      <c r="AA74">
        <f>ABS((K74-K$75)/K$75)*100</f>
        <v>0</v>
      </c>
      <c r="AB74">
        <f>ABS((L74-L$75)/L$75)*100</f>
        <v>2.8499903871017362E-5</v>
      </c>
      <c r="AC74">
        <f>ABS((M74-M$75)/M$75)*100</f>
        <v>0</v>
      </c>
      <c r="AD74">
        <f>ABS((N74-N$75)/N$75)*100</f>
        <v>0</v>
      </c>
      <c r="AE74">
        <f>ABS((O74-O$75)/O$75)*100</f>
        <v>0</v>
      </c>
      <c r="AF74">
        <f>ABS((P74-P$75)/P$75)*100</f>
        <v>0</v>
      </c>
    </row>
    <row r="75" spans="1:32" x14ac:dyDescent="0.25">
      <c r="B75" s="1">
        <v>1</v>
      </c>
      <c r="C75">
        <v>5195408.8508700002</v>
      </c>
      <c r="D75">
        <v>1195408.85087</v>
      </c>
      <c r="E75">
        <v>0</v>
      </c>
      <c r="F75">
        <v>-120778183.889</v>
      </c>
      <c r="G75">
        <v>-130</v>
      </c>
      <c r="H75">
        <v>-7.5</v>
      </c>
      <c r="I75">
        <v>0</v>
      </c>
      <c r="J75">
        <v>475807511.24900001</v>
      </c>
      <c r="K75">
        <v>-351.86790999999999</v>
      </c>
      <c r="L75">
        <v>-59.649324</v>
      </c>
      <c r="M75">
        <v>-60</v>
      </c>
      <c r="N75">
        <v>-1.7299999999999999E-2</v>
      </c>
      <c r="O75">
        <v>-17.506755921500002</v>
      </c>
      <c r="P75">
        <v>-72</v>
      </c>
      <c r="R75" s="1">
        <v>1</v>
      </c>
      <c r="S75">
        <f>ABS((C75-C$75)/C$75)*100</f>
        <v>0</v>
      </c>
      <c r="T75">
        <f>ABS((D75-D$75)/D$75)*100</f>
        <v>0</v>
      </c>
      <c r="U75">
        <v>0</v>
      </c>
      <c r="V75">
        <f>ABS((F75-F$75)/F$75)*100</f>
        <v>0</v>
      </c>
      <c r="W75">
        <f>ABS((G75-G$75)/G$75)*100</f>
        <v>0</v>
      </c>
      <c r="X75">
        <f>ABS((H75-H$75)/H$75)*100</f>
        <v>0</v>
      </c>
      <c r="Y75">
        <v>0</v>
      </c>
      <c r="Z75">
        <f>ABS((J75-J$75)/J$75)*100</f>
        <v>0</v>
      </c>
      <c r="AA75">
        <f>ABS((K75-K$75)/K$75)*100</f>
        <v>0</v>
      </c>
      <c r="AB75">
        <f>ABS((L75-L$75)/L$75)*100</f>
        <v>0</v>
      </c>
      <c r="AC75">
        <f>ABS((M75-M$75)/M$75)*100</f>
        <v>0</v>
      </c>
      <c r="AD75">
        <f>ABS((N75-N$75)/N$75)*100</f>
        <v>0</v>
      </c>
      <c r="AE75">
        <f>ABS((O75-O$75)/O$75)*100</f>
        <v>0</v>
      </c>
      <c r="AF75">
        <f>ABS((P75-P$75)/P$75)*100</f>
        <v>0</v>
      </c>
    </row>
    <row r="77" spans="1:32" x14ac:dyDescent="0.25">
      <c r="A77" t="s">
        <v>18</v>
      </c>
      <c r="B77">
        <v>8.0150000000000006</v>
      </c>
      <c r="C77">
        <v>2.9937999999999998</v>
      </c>
      <c r="D77">
        <v>160.08000000000001</v>
      </c>
      <c r="E77">
        <v>13.2</v>
      </c>
      <c r="F77">
        <v>12.007099999999999</v>
      </c>
      <c r="G77">
        <v>5250</v>
      </c>
      <c r="H77">
        <v>64</v>
      </c>
      <c r="I77">
        <v>0.50839999999999996</v>
      </c>
      <c r="J77">
        <v>3.9944000000000002</v>
      </c>
      <c r="K77">
        <v>985.18399999999997</v>
      </c>
      <c r="L77">
        <v>40</v>
      </c>
      <c r="M77">
        <v>2</v>
      </c>
      <c r="N77">
        <v>2.0204E-2</v>
      </c>
      <c r="O77">
        <v>5.2200000000000003E-2</v>
      </c>
    </row>
    <row r="78" spans="1:32" x14ac:dyDescent="0.25">
      <c r="B78" s="3" t="s">
        <v>15</v>
      </c>
      <c r="R78" s="2" t="s">
        <v>17</v>
      </c>
    </row>
    <row r="79" spans="1:32" x14ac:dyDescent="0.25">
      <c r="B79" s="1" t="s">
        <v>14</v>
      </c>
      <c r="C79" s="1" t="s">
        <v>0</v>
      </c>
      <c r="D79" s="1" t="s">
        <v>1</v>
      </c>
      <c r="E79" s="1" t="s">
        <v>2</v>
      </c>
      <c r="F79" s="1" t="s">
        <v>3</v>
      </c>
      <c r="G79" s="1" t="s">
        <v>4</v>
      </c>
      <c r="H79" s="1" t="s">
        <v>5</v>
      </c>
      <c r="I79" s="1" t="s">
        <v>6</v>
      </c>
      <c r="J79" s="1" t="s">
        <v>7</v>
      </c>
      <c r="K79" s="1" t="s">
        <v>8</v>
      </c>
      <c r="L79" s="1" t="s">
        <v>9</v>
      </c>
      <c r="M79" s="1" t="s">
        <v>10</v>
      </c>
      <c r="N79" s="1" t="s">
        <v>11</v>
      </c>
      <c r="O79" s="1" t="s">
        <v>12</v>
      </c>
      <c r="P79" s="1" t="s">
        <v>13</v>
      </c>
      <c r="R79" s="1" t="s">
        <v>16</v>
      </c>
      <c r="S79" s="1" t="s">
        <v>0</v>
      </c>
      <c r="T79" s="1" t="s">
        <v>1</v>
      </c>
      <c r="U79" s="1" t="s">
        <v>2</v>
      </c>
      <c r="V79" s="1" t="s">
        <v>3</v>
      </c>
      <c r="W79" s="1" t="s">
        <v>4</v>
      </c>
      <c r="X79" s="1" t="s">
        <v>5</v>
      </c>
      <c r="Y79" s="1" t="s">
        <v>6</v>
      </c>
      <c r="Z79" s="1" t="s">
        <v>7</v>
      </c>
      <c r="AA79" s="1" t="s">
        <v>8</v>
      </c>
      <c r="AB79" s="1" t="s">
        <v>9</v>
      </c>
      <c r="AC79" s="1" t="s">
        <v>10</v>
      </c>
      <c r="AD79" s="1" t="s">
        <v>11</v>
      </c>
      <c r="AE79" s="1" t="s">
        <v>12</v>
      </c>
      <c r="AF79" s="1" t="s">
        <v>13</v>
      </c>
    </row>
    <row r="80" spans="1:32" x14ac:dyDescent="0.25">
      <c r="B80" s="1">
        <v>0.05</v>
      </c>
      <c r="C80">
        <v>898610.58234199998</v>
      </c>
      <c r="D80">
        <v>-3101389.4176599998</v>
      </c>
      <c r="E80">
        <v>0</v>
      </c>
      <c r="F80">
        <v>-128834490.243</v>
      </c>
      <c r="G80">
        <v>-144.05000000000001</v>
      </c>
      <c r="H80">
        <v>-3.4860000000000002</v>
      </c>
      <c r="I80">
        <v>0</v>
      </c>
      <c r="J80">
        <v>-326926399.44700003</v>
      </c>
      <c r="K80">
        <v>-469.75403999999997</v>
      </c>
      <c r="L80">
        <v>-59.873272</v>
      </c>
      <c r="M80">
        <v>-60</v>
      </c>
      <c r="N80">
        <v>-3.1995999999999997E-2</v>
      </c>
      <c r="O80">
        <v>-16.772708575500001</v>
      </c>
      <c r="P80">
        <v>-192.184</v>
      </c>
      <c r="R80" s="1">
        <v>0.05</v>
      </c>
      <c r="S80">
        <f>ABS((C80-C$90)/C$90)*100</f>
        <v>0</v>
      </c>
      <c r="T80">
        <f>ABS((D80-D$90)/D$90)*100</f>
        <v>0</v>
      </c>
      <c r="U80">
        <f>ABS((E80-E$90)/E$90)*100</f>
        <v>100</v>
      </c>
      <c r="V80">
        <f>ABS((F80-F$90)/F$90)*100</f>
        <v>0</v>
      </c>
      <c r="W80">
        <f>ABS((G80-G$90)/G$90)*100</f>
        <v>0</v>
      </c>
      <c r="X80">
        <f>ABS((H80-H$90)/H$90)*100</f>
        <v>0</v>
      </c>
      <c r="Y80">
        <v>0</v>
      </c>
      <c r="Z80">
        <f>ABS((J80-J$90)/J$90)*100</f>
        <v>218.74666038424687</v>
      </c>
      <c r="AA80">
        <f>ABS((K80-K$90)/K$90)*100</f>
        <v>5.0453961053384282E-2</v>
      </c>
      <c r="AB80">
        <f>ABS((L80-L$90)/L$90)*100</f>
        <v>1.0262095620274814</v>
      </c>
      <c r="AC80">
        <f>ABS((M80-M$90)/M$90)*100</f>
        <v>0</v>
      </c>
      <c r="AD80">
        <f>ABS((N80-N$90)/N$90)*100</f>
        <v>0</v>
      </c>
      <c r="AE80">
        <f>ABS((O80-O$90)/O$90)*100</f>
        <v>0</v>
      </c>
      <c r="AF80">
        <f>ABS((P80-P$90)/P$90)*100</f>
        <v>0</v>
      </c>
    </row>
    <row r="81" spans="2:32" x14ac:dyDescent="0.25">
      <c r="B81" s="1">
        <v>0.1</v>
      </c>
      <c r="C81" s="6">
        <v>898610.58234199998</v>
      </c>
      <c r="D81" s="6">
        <v>-3101389.4176599998</v>
      </c>
      <c r="E81" s="6">
        <v>0</v>
      </c>
      <c r="F81" s="6">
        <v>-128834490.243</v>
      </c>
      <c r="G81" s="6">
        <v>-144.05000000000001</v>
      </c>
      <c r="H81" s="6">
        <v>-3.4860000000000002</v>
      </c>
      <c r="I81" s="6">
        <v>0</v>
      </c>
      <c r="J81" s="8">
        <v>-177389128.477</v>
      </c>
      <c r="K81" s="6">
        <v>-469.51715000000002</v>
      </c>
      <c r="L81" s="6">
        <v>-59.797117999999998</v>
      </c>
      <c r="M81" s="6">
        <v>-60</v>
      </c>
      <c r="N81" s="6">
        <v>-3.1995999999999997E-2</v>
      </c>
      <c r="O81" s="6">
        <v>-16.772708575500001</v>
      </c>
      <c r="P81" s="6">
        <v>-192.184</v>
      </c>
      <c r="R81" s="1">
        <v>0.1</v>
      </c>
      <c r="S81">
        <f>ABS((C81-C$90)/C$90)*100</f>
        <v>0</v>
      </c>
      <c r="T81">
        <f>ABS((D81-D$90)/D$90)*100</f>
        <v>0</v>
      </c>
      <c r="U81">
        <f>ABS((E81-E$90)/E$90)*100</f>
        <v>100</v>
      </c>
      <c r="V81">
        <f>ABS((F81-F$90)/F$90)*100</f>
        <v>0</v>
      </c>
      <c r="W81">
        <f>ABS((G81-G$90)/G$90)*100</f>
        <v>0</v>
      </c>
      <c r="X81">
        <f>ABS((H81-H$90)/H$90)*100</f>
        <v>0</v>
      </c>
      <c r="Y81">
        <v>0</v>
      </c>
      <c r="Z81">
        <f>ABS((J81-J$90)/J$90)*100</f>
        <v>72.950830480981821</v>
      </c>
      <c r="AA81">
        <f>ABS((K81-K$90)/K$90)*100</f>
        <v>0</v>
      </c>
      <c r="AB81">
        <f>ABS((L81-L$90)/L$90)*100</f>
        <v>0.89771232601561124</v>
      </c>
      <c r="AC81">
        <f>ABS((M81-M$90)/M$90)*100</f>
        <v>0</v>
      </c>
      <c r="AD81">
        <f>ABS((N81-N$90)/N$90)*100</f>
        <v>0</v>
      </c>
      <c r="AE81">
        <f>ABS((O81-O$90)/O$90)*100</f>
        <v>0</v>
      </c>
      <c r="AF81">
        <f>ABS((P81-P$90)/P$90)*100</f>
        <v>0</v>
      </c>
    </row>
    <row r="82" spans="2:32" x14ac:dyDescent="0.25">
      <c r="B82" s="1">
        <v>0.2</v>
      </c>
      <c r="C82" s="6">
        <v>898610.58234199998</v>
      </c>
      <c r="D82" s="6">
        <v>-3101389.4176599998</v>
      </c>
      <c r="E82" s="6">
        <v>0</v>
      </c>
      <c r="F82" s="6">
        <v>-128834490.243</v>
      </c>
      <c r="G82" s="6">
        <v>-144.05000000000001</v>
      </c>
      <c r="H82" s="6">
        <v>-3.4860000000000002</v>
      </c>
      <c r="I82" s="6">
        <v>0</v>
      </c>
      <c r="J82" s="8">
        <v>-94035711.372400001</v>
      </c>
      <c r="K82" s="6">
        <v>-469.51715000000002</v>
      </c>
      <c r="L82" s="6">
        <v>-59.717354999999998</v>
      </c>
      <c r="M82" s="6">
        <v>-60</v>
      </c>
      <c r="N82" s="6">
        <v>-3.1995999999999997E-2</v>
      </c>
      <c r="O82" s="6">
        <v>-16.772708575500001</v>
      </c>
      <c r="P82" s="6">
        <v>-192.184</v>
      </c>
      <c r="R82" s="1">
        <v>0.2</v>
      </c>
      <c r="S82">
        <f>ABS((C82-C$90)/C$90)*100</f>
        <v>0</v>
      </c>
      <c r="T82">
        <f>ABS((D82-D$90)/D$90)*100</f>
        <v>0</v>
      </c>
      <c r="U82">
        <f>ABS((E82-E$90)/E$90)*100</f>
        <v>100</v>
      </c>
      <c r="V82">
        <f>ABS((F82-F$90)/F$90)*100</f>
        <v>0</v>
      </c>
      <c r="W82">
        <f>ABS((G82-G$90)/G$90)*100</f>
        <v>0</v>
      </c>
      <c r="X82">
        <f>ABS((H82-H$90)/H$90)*100</f>
        <v>0</v>
      </c>
      <c r="Y82">
        <v>0</v>
      </c>
      <c r="Z82">
        <f>ABS((J82-J$90)/J$90)*100</f>
        <v>8.3170737893602382</v>
      </c>
      <c r="AA82">
        <f>ABS((K82-K$90)/K$90)*100</f>
        <v>0</v>
      </c>
      <c r="AB82">
        <f>ABS((L82-L$90)/L$90)*100</f>
        <v>0.76312550147567326</v>
      </c>
      <c r="AC82">
        <f>ABS((M82-M$90)/M$90)*100</f>
        <v>0</v>
      </c>
      <c r="AD82">
        <f>ABS((N82-N$90)/N$90)*100</f>
        <v>0</v>
      </c>
      <c r="AE82">
        <f>ABS((O82-O$90)/O$90)*100</f>
        <v>0</v>
      </c>
      <c r="AF82">
        <f>ABS((P82-P$90)/P$90)*100</f>
        <v>0</v>
      </c>
    </row>
    <row r="83" spans="2:32" x14ac:dyDescent="0.25">
      <c r="B83" s="1">
        <v>0.3</v>
      </c>
      <c r="C83" s="6">
        <v>898610.58234199998</v>
      </c>
      <c r="D83" s="6">
        <v>-3101389.4176599998</v>
      </c>
      <c r="E83" s="6">
        <v>0</v>
      </c>
      <c r="F83" s="6">
        <v>-128834490.243</v>
      </c>
      <c r="G83" s="6">
        <v>-144.05000000000001</v>
      </c>
      <c r="H83" s="6">
        <v>-3.4860000000000002</v>
      </c>
      <c r="I83" s="6">
        <v>0</v>
      </c>
      <c r="J83" s="8">
        <v>-104889296.454</v>
      </c>
      <c r="K83" s="6">
        <v>-469.51715000000002</v>
      </c>
      <c r="L83" s="6">
        <v>-59.666646</v>
      </c>
      <c r="M83" s="6">
        <v>-60</v>
      </c>
      <c r="N83" s="6">
        <v>-3.1995999999999997E-2</v>
      </c>
      <c r="O83" s="6">
        <v>-16.772708575500001</v>
      </c>
      <c r="P83" s="6">
        <v>-192.184</v>
      </c>
      <c r="R83" s="1">
        <v>0.3</v>
      </c>
      <c r="S83">
        <f>ABS((C83-C$90)/C$90)*100</f>
        <v>0</v>
      </c>
      <c r="T83">
        <f>ABS((D83-D$90)/D$90)*100</f>
        <v>0</v>
      </c>
      <c r="U83">
        <f>ABS((E83-E$90)/E$90)*100</f>
        <v>100</v>
      </c>
      <c r="V83">
        <f>ABS((F83-F$90)/F$90)*100</f>
        <v>0</v>
      </c>
      <c r="W83">
        <f>ABS((G83-G$90)/G$90)*100</f>
        <v>0</v>
      </c>
      <c r="X83">
        <f>ABS((H83-H$90)/H$90)*100</f>
        <v>0</v>
      </c>
      <c r="Y83">
        <v>0</v>
      </c>
      <c r="Z83">
        <f>ABS((J83-J$90)/J$90)*100</f>
        <v>2.2649532473310261</v>
      </c>
      <c r="AA83">
        <f>ABS((K83-K$90)/K$90)*100</f>
        <v>0</v>
      </c>
      <c r="AB83">
        <f>ABS((L83-L$90)/L$90)*100</f>
        <v>0.67756247995447405</v>
      </c>
      <c r="AC83">
        <f>ABS((M83-M$90)/M$90)*100</f>
        <v>0</v>
      </c>
      <c r="AD83">
        <f>ABS((N83-N$90)/N$90)*100</f>
        <v>0</v>
      </c>
      <c r="AE83">
        <f>ABS((O83-O$90)/O$90)*100</f>
        <v>0</v>
      </c>
      <c r="AF83">
        <f>ABS((P83-P$90)/P$90)*100</f>
        <v>0</v>
      </c>
    </row>
    <row r="84" spans="2:32" x14ac:dyDescent="0.25">
      <c r="B84" s="1">
        <v>0.4</v>
      </c>
      <c r="C84" s="6">
        <v>898610.58234199998</v>
      </c>
      <c r="D84" s="6">
        <v>-3101389.4176599998</v>
      </c>
      <c r="E84" s="6">
        <v>23.931034482800001</v>
      </c>
      <c r="F84" s="6">
        <v>-128834490.243</v>
      </c>
      <c r="G84" s="6">
        <v>-144.05000000000001</v>
      </c>
      <c r="H84" s="6">
        <v>-3.4860000000000002</v>
      </c>
      <c r="I84" s="6">
        <v>0</v>
      </c>
      <c r="J84" s="8">
        <v>-106456817.904</v>
      </c>
      <c r="K84" s="6">
        <v>-469.51715000000002</v>
      </c>
      <c r="L84" s="6">
        <v>-59.513390000000001</v>
      </c>
      <c r="M84" s="6">
        <v>-60</v>
      </c>
      <c r="N84" s="6">
        <v>-3.1995999999999997E-2</v>
      </c>
      <c r="O84" s="6">
        <v>-16.772708575500001</v>
      </c>
      <c r="P84" s="6">
        <v>-192.184</v>
      </c>
      <c r="R84" s="1">
        <v>0.4</v>
      </c>
      <c r="S84">
        <f>ABS((C84-C$90)/C$90)*100</f>
        <v>0</v>
      </c>
      <c r="T84">
        <f>ABS((D84-D$90)/D$90)*100</f>
        <v>0</v>
      </c>
      <c r="U84">
        <f>ABS((E84-E$90)/E$90)*100</f>
        <v>35.255368787488209</v>
      </c>
      <c r="V84">
        <f>ABS((F84-F$90)/F$90)*100</f>
        <v>0</v>
      </c>
      <c r="W84">
        <f>ABS((G84-G$90)/G$90)*100</f>
        <v>0</v>
      </c>
      <c r="X84">
        <f>ABS((H84-H$90)/H$90)*100</f>
        <v>0</v>
      </c>
      <c r="Y84">
        <v>0</v>
      </c>
      <c r="Z84">
        <f>ABS((J84-J$90)/J$90)*100</f>
        <v>3.7932551162327846</v>
      </c>
      <c r="AA84">
        <f>ABS((K84-K$90)/K$90)*100</f>
        <v>0</v>
      </c>
      <c r="AB84">
        <f>ABS((L84-L$90)/L$90)*100</f>
        <v>0.41896841526667855</v>
      </c>
      <c r="AC84">
        <f>ABS((M84-M$90)/M$90)*100</f>
        <v>0</v>
      </c>
      <c r="AD84">
        <f>ABS((N84-N$90)/N$90)*100</f>
        <v>0</v>
      </c>
      <c r="AE84">
        <f>ABS((O84-O$90)/O$90)*100</f>
        <v>0</v>
      </c>
      <c r="AF84">
        <f>ABS((P84-P$90)/P$90)*100</f>
        <v>0</v>
      </c>
    </row>
    <row r="85" spans="2:32" x14ac:dyDescent="0.25">
      <c r="B85" s="1">
        <v>0.5</v>
      </c>
      <c r="C85" s="6">
        <v>898610.58234199998</v>
      </c>
      <c r="D85" s="6">
        <v>-3101389.4176599998</v>
      </c>
      <c r="E85" s="6">
        <v>23.087962962999999</v>
      </c>
      <c r="F85" s="6">
        <v>-128834490.243</v>
      </c>
      <c r="G85" s="6">
        <v>-144.05000000000001</v>
      </c>
      <c r="H85" s="6">
        <v>-3.4860000000000002</v>
      </c>
      <c r="I85" s="6">
        <v>0</v>
      </c>
      <c r="J85" s="8">
        <v>-101897136.37899999</v>
      </c>
      <c r="K85" s="6">
        <v>-469.51715000000002</v>
      </c>
      <c r="L85" s="6">
        <v>-59.486494999999998</v>
      </c>
      <c r="M85" s="6">
        <v>-60</v>
      </c>
      <c r="N85" s="6">
        <v>-3.1995999999999997E-2</v>
      </c>
      <c r="O85" s="6">
        <v>-16.772708575500001</v>
      </c>
      <c r="P85" s="6">
        <v>-192.184</v>
      </c>
      <c r="R85" s="1">
        <v>0.5</v>
      </c>
      <c r="S85">
        <f>ABS((C85-C$90)/C$90)*100</f>
        <v>0</v>
      </c>
      <c r="T85">
        <f>ABS((D85-D$90)/D$90)*100</f>
        <v>0</v>
      </c>
      <c r="U85">
        <f>ABS((E85-E$90)/E$90)*100</f>
        <v>37.53627121460454</v>
      </c>
      <c r="V85">
        <f>ABS((F85-F$90)/F$90)*100</f>
        <v>0</v>
      </c>
      <c r="W85">
        <f>ABS((G85-G$90)/G$90)*100</f>
        <v>0</v>
      </c>
      <c r="X85">
        <f>ABS((H85-H$90)/H$90)*100</f>
        <v>0</v>
      </c>
      <c r="Y85">
        <v>0</v>
      </c>
      <c r="Z85">
        <f>ABS((J85-J$90)/J$90)*100</f>
        <v>0.65234261147570594</v>
      </c>
      <c r="AA85">
        <f>ABS((K85-K$90)/K$90)*100</f>
        <v>0</v>
      </c>
      <c r="AB85">
        <f>ABS((L85-L$90)/L$90)*100</f>
        <v>0.373587566426965</v>
      </c>
      <c r="AC85">
        <f>ABS((M85-M$90)/M$90)*100</f>
        <v>0</v>
      </c>
      <c r="AD85">
        <f>ABS((N85-N$90)/N$90)*100</f>
        <v>0</v>
      </c>
      <c r="AE85">
        <f>ABS((O85-O$90)/O$90)*100</f>
        <v>0</v>
      </c>
      <c r="AF85">
        <f>ABS((P85-P$90)/P$90)*100</f>
        <v>0</v>
      </c>
    </row>
    <row r="86" spans="2:32" x14ac:dyDescent="0.25">
      <c r="B86" s="1">
        <v>0.6</v>
      </c>
      <c r="C86" s="6">
        <v>898610.58234199998</v>
      </c>
      <c r="D86" s="6">
        <v>-3101389.4176599998</v>
      </c>
      <c r="E86" s="6">
        <v>21.423126615000001</v>
      </c>
      <c r="F86" s="6">
        <v>-128834490.243</v>
      </c>
      <c r="G86" s="6">
        <v>-144.05000000000001</v>
      </c>
      <c r="H86" s="6">
        <v>-3.4860000000000002</v>
      </c>
      <c r="I86" s="6">
        <v>0</v>
      </c>
      <c r="J86" s="8">
        <v>-104633863.434</v>
      </c>
      <c r="K86" s="6">
        <v>-469.51715000000002</v>
      </c>
      <c r="L86" s="6">
        <v>-59.485008000000001</v>
      </c>
      <c r="M86" s="6">
        <v>-60</v>
      </c>
      <c r="N86" s="6">
        <v>-3.1995999999999997E-2</v>
      </c>
      <c r="O86" s="6">
        <v>-16.772708575500001</v>
      </c>
      <c r="P86" s="6">
        <v>-192.184</v>
      </c>
      <c r="R86" s="1">
        <v>0.6</v>
      </c>
      <c r="S86">
        <f>ABS((C86-C$90)/C$90)*100</f>
        <v>0</v>
      </c>
      <c r="T86">
        <f>ABS((D86-D$90)/D$90)*100</f>
        <v>0</v>
      </c>
      <c r="U86">
        <f>ABS((E86-E$90)/E$90)*100</f>
        <v>42.040431511474125</v>
      </c>
      <c r="V86">
        <f>ABS((F86-F$90)/F$90)*100</f>
        <v>0</v>
      </c>
      <c r="W86">
        <f>ABS((G86-G$90)/G$90)*100</f>
        <v>0</v>
      </c>
      <c r="X86">
        <f>ABS((H86-H$90)/H$90)*100</f>
        <v>0</v>
      </c>
      <c r="Y86">
        <v>0</v>
      </c>
      <c r="Z86">
        <f>ABS((J86-J$90)/J$90)*100</f>
        <v>2.0159111931727156</v>
      </c>
      <c r="AA86">
        <f>ABS((K86-K$90)/K$90)*100</f>
        <v>0</v>
      </c>
      <c r="AB86">
        <f>ABS((L86-L$90)/L$90)*100</f>
        <v>0.37107850071867249</v>
      </c>
      <c r="AC86">
        <f>ABS((M86-M$90)/M$90)*100</f>
        <v>0</v>
      </c>
      <c r="AD86">
        <f>ABS((N86-N$90)/N$90)*100</f>
        <v>0</v>
      </c>
      <c r="AE86">
        <f>ABS((O86-O$90)/O$90)*100</f>
        <v>0</v>
      </c>
      <c r="AF86">
        <f>ABS((P86-P$90)/P$90)*100</f>
        <v>0</v>
      </c>
    </row>
    <row r="87" spans="2:32" x14ac:dyDescent="0.25">
      <c r="B87" s="1">
        <v>0.7</v>
      </c>
      <c r="C87" s="6">
        <v>898610.58234199998</v>
      </c>
      <c r="D87" s="6">
        <v>-3101389.4176599998</v>
      </c>
      <c r="E87" s="6">
        <v>32.333333333299997</v>
      </c>
      <c r="F87" s="6">
        <v>-128834490.243</v>
      </c>
      <c r="G87" s="6">
        <v>-144.05000000000001</v>
      </c>
      <c r="H87" s="6">
        <v>-3.4860000000000002</v>
      </c>
      <c r="I87" s="6">
        <v>0</v>
      </c>
      <c r="J87" s="8">
        <v>-102144811.88600001</v>
      </c>
      <c r="K87" s="6">
        <v>-469.51715000000002</v>
      </c>
      <c r="L87" s="6">
        <v>-59.350695999999999</v>
      </c>
      <c r="M87" s="6">
        <v>-60</v>
      </c>
      <c r="N87" s="6">
        <v>-3.1995999999999997E-2</v>
      </c>
      <c r="O87" s="6">
        <v>-16.772708575500001</v>
      </c>
      <c r="P87" s="6">
        <v>-192.184</v>
      </c>
      <c r="R87" s="1">
        <v>0.7</v>
      </c>
      <c r="S87">
        <f>ABS((C87-C$90)/C$90)*100</f>
        <v>0</v>
      </c>
      <c r="T87">
        <f>ABS((D87-D$90)/D$90)*100</f>
        <v>0</v>
      </c>
      <c r="U87">
        <f>ABS((E87-E$90)/E$90)*100</f>
        <v>12.523224015229129</v>
      </c>
      <c r="V87">
        <f>ABS((F87-F$90)/F$90)*100</f>
        <v>0</v>
      </c>
      <c r="W87">
        <f>ABS((G87-G$90)/G$90)*100</f>
        <v>0</v>
      </c>
      <c r="X87">
        <f>ABS((H87-H$90)/H$90)*100</f>
        <v>0</v>
      </c>
      <c r="Y87">
        <v>0</v>
      </c>
      <c r="Z87">
        <f>ABS((J87-J$90)/J$90)*100</f>
        <v>0.41086397637995548</v>
      </c>
      <c r="AA87">
        <f>ABS((K87-K$90)/K$90)*100</f>
        <v>0</v>
      </c>
      <c r="AB87">
        <f>ABS((L87-L$90)/L$90)*100</f>
        <v>0.14444929196764303</v>
      </c>
      <c r="AC87">
        <f>ABS((M87-M$90)/M$90)*100</f>
        <v>0</v>
      </c>
      <c r="AD87">
        <f>ABS((N87-N$90)/N$90)*100</f>
        <v>0</v>
      </c>
      <c r="AE87">
        <f>ABS((O87-O$90)/O$90)*100</f>
        <v>0</v>
      </c>
      <c r="AF87">
        <f>ABS((P87-P$90)/P$90)*100</f>
        <v>0</v>
      </c>
    </row>
    <row r="88" spans="2:32" x14ac:dyDescent="0.25">
      <c r="B88" s="1">
        <v>0.8</v>
      </c>
      <c r="C88" s="6">
        <v>898610.58234199998</v>
      </c>
      <c r="D88" s="6">
        <v>-3101389.4176599998</v>
      </c>
      <c r="E88" s="6">
        <v>36.416666666700003</v>
      </c>
      <c r="F88" s="6">
        <v>-128834490.243</v>
      </c>
      <c r="G88" s="6">
        <v>-144.05000000000001</v>
      </c>
      <c r="H88" s="6">
        <v>-3.4860000000000002</v>
      </c>
      <c r="I88" s="6">
        <v>0</v>
      </c>
      <c r="J88" s="8">
        <v>-102261776.69499999</v>
      </c>
      <c r="K88" s="6">
        <v>-469.51715000000002</v>
      </c>
      <c r="L88" s="6">
        <v>-59.266534</v>
      </c>
      <c r="M88" s="6">
        <v>-60</v>
      </c>
      <c r="N88" s="6">
        <v>-3.1995999999999997E-2</v>
      </c>
      <c r="O88" s="6">
        <v>-16.772708575500001</v>
      </c>
      <c r="P88" s="6">
        <v>-192.184</v>
      </c>
      <c r="R88" s="1">
        <v>0.8</v>
      </c>
      <c r="S88">
        <f>ABS((C88-C$90)/C$90)*100</f>
        <v>0</v>
      </c>
      <c r="T88">
        <f>ABS((D88-D$90)/D$90)*100</f>
        <v>0</v>
      </c>
      <c r="U88">
        <f>ABS((E88-E$90)/E$90)*100</f>
        <v>1.4758992128369128</v>
      </c>
      <c r="V88">
        <f>ABS((F88-F$90)/F$90)*100</f>
        <v>0</v>
      </c>
      <c r="W88">
        <f>ABS((G88-G$90)/G$90)*100</f>
        <v>0</v>
      </c>
      <c r="X88">
        <f>ABS((H88-H$90)/H$90)*100</f>
        <v>0</v>
      </c>
      <c r="Y88">
        <v>0</v>
      </c>
      <c r="Z88">
        <f>ABS((J88-J$90)/J$90)*100</f>
        <v>0.29682564140826195</v>
      </c>
      <c r="AA88">
        <f>ABS((K88-K$90)/K$90)*100</f>
        <v>0</v>
      </c>
      <c r="AB88">
        <f>ABS((L88-L$90)/L$90)*100</f>
        <v>2.4398850129124768E-3</v>
      </c>
      <c r="AC88">
        <f>ABS((M88-M$90)/M$90)*100</f>
        <v>0</v>
      </c>
      <c r="AD88">
        <f>ABS((N88-N$90)/N$90)*100</f>
        <v>0</v>
      </c>
      <c r="AE88">
        <f>ABS((O88-O$90)/O$90)*100</f>
        <v>0</v>
      </c>
      <c r="AF88">
        <f>ABS((P88-P$90)/P$90)*100</f>
        <v>0</v>
      </c>
    </row>
    <row r="89" spans="2:32" x14ac:dyDescent="0.25">
      <c r="B89" s="1">
        <v>0.9</v>
      </c>
      <c r="C89" s="6">
        <v>898610.58234199998</v>
      </c>
      <c r="D89" s="6">
        <v>-3101389.4176599998</v>
      </c>
      <c r="E89" s="6">
        <v>32.61328125</v>
      </c>
      <c r="F89" s="6">
        <v>-128834490.243</v>
      </c>
      <c r="G89" s="6">
        <v>-144.05000000000001</v>
      </c>
      <c r="H89" s="6">
        <v>-3.4860000000000002</v>
      </c>
      <c r="I89" s="6">
        <v>0</v>
      </c>
      <c r="J89" s="8">
        <v>-103116950.928</v>
      </c>
      <c r="K89" s="6">
        <v>-469.51715000000002</v>
      </c>
      <c r="L89" s="6">
        <v>-59.265690999999997</v>
      </c>
      <c r="M89" s="6">
        <v>-60</v>
      </c>
      <c r="N89" s="6">
        <v>-3.1995999999999997E-2</v>
      </c>
      <c r="O89" s="6">
        <v>-16.772708575500001</v>
      </c>
      <c r="P89" s="6">
        <v>-192.184</v>
      </c>
      <c r="R89" s="1">
        <v>0.9</v>
      </c>
      <c r="S89">
        <f>ABS((C89-C$90)/C$90)*100</f>
        <v>0</v>
      </c>
      <c r="T89">
        <f>ABS((D89-D$90)/D$90)*100</f>
        <v>0</v>
      </c>
      <c r="U89">
        <f>ABS((E89-E$90)/E$90)*100</f>
        <v>11.765834081313828</v>
      </c>
      <c r="V89">
        <f>ABS((F89-F$90)/F$90)*100</f>
        <v>0</v>
      </c>
      <c r="W89">
        <f>ABS((G89-G$90)/G$90)*100</f>
        <v>0</v>
      </c>
      <c r="X89">
        <f>ABS((H89-H$90)/H$90)*100</f>
        <v>0</v>
      </c>
      <c r="Y89">
        <v>0</v>
      </c>
      <c r="Z89">
        <f>ABS((J89-J$90)/J$90)*100</f>
        <v>0.53695202621506888</v>
      </c>
      <c r="AA89">
        <f>ABS((K89-K$90)/K$90)*100</f>
        <v>0</v>
      </c>
      <c r="AB89">
        <f>ABS((L89-L$90)/L$90)*100</f>
        <v>1.0174624223929826E-3</v>
      </c>
      <c r="AC89">
        <f>ABS((M89-M$90)/M$90)*100</f>
        <v>0</v>
      </c>
      <c r="AD89">
        <f>ABS((N89-N$90)/N$90)*100</f>
        <v>0</v>
      </c>
      <c r="AE89">
        <f>ABS((O89-O$90)/O$90)*100</f>
        <v>0</v>
      </c>
      <c r="AF89">
        <f>ABS((P89-P$90)/P$90)*100</f>
        <v>0</v>
      </c>
    </row>
    <row r="90" spans="2:32" x14ac:dyDescent="0.25">
      <c r="B90" s="1">
        <v>1</v>
      </c>
      <c r="C90">
        <v>898610.58234199998</v>
      </c>
      <c r="D90">
        <v>-3101389.4176599998</v>
      </c>
      <c r="E90">
        <v>36.962191357999998</v>
      </c>
      <c r="F90">
        <v>-128834490.243</v>
      </c>
      <c r="G90">
        <v>-144.05000000000001</v>
      </c>
      <c r="H90">
        <v>-3.4860000000000002</v>
      </c>
      <c r="I90">
        <v>0</v>
      </c>
      <c r="J90">
        <v>-102566219.53399999</v>
      </c>
      <c r="K90">
        <v>-469.51715000000002</v>
      </c>
      <c r="L90">
        <v>-59.265087999999999</v>
      </c>
      <c r="M90">
        <v>-60</v>
      </c>
      <c r="N90">
        <v>-3.1995999999999997E-2</v>
      </c>
      <c r="O90">
        <v>-16.772708575500001</v>
      </c>
      <c r="P90">
        <v>-192.184</v>
      </c>
      <c r="R90" s="1">
        <v>1</v>
      </c>
      <c r="S90">
        <f>ABS((C90-C$90)/C$90)*100</f>
        <v>0</v>
      </c>
      <c r="T90">
        <f>ABS((D90-D$90)/D$90)*100</f>
        <v>0</v>
      </c>
      <c r="U90">
        <f>ABS((E90-E$90)/E$90)*100</f>
        <v>0</v>
      </c>
      <c r="V90">
        <f>ABS((F90-F$90)/F$90)*100</f>
        <v>0</v>
      </c>
      <c r="W90">
        <f>ABS((G90-G$90)/G$90)*100</f>
        <v>0</v>
      </c>
      <c r="X90">
        <f>ABS((H90-H$90)/H$90)*100</f>
        <v>0</v>
      </c>
      <c r="Y90">
        <v>0</v>
      </c>
      <c r="Z90">
        <f>ABS((J90-J$90)/J$90)*100</f>
        <v>0</v>
      </c>
      <c r="AA90">
        <f>ABS((K90-K$90)/K$90)*100</f>
        <v>0</v>
      </c>
      <c r="AB90">
        <f>ABS((L90-L$90)/L$90)*100</f>
        <v>0</v>
      </c>
      <c r="AC90">
        <f>ABS((M90-M$90)/M$90)*100</f>
        <v>0</v>
      </c>
      <c r="AD90">
        <f>ABS((N90-N$90)/N$90)*100</f>
        <v>0</v>
      </c>
      <c r="AE90">
        <f>ABS((O90-O$90)/O$90)*100</f>
        <v>0</v>
      </c>
      <c r="AF90">
        <f>ABS((P90-P$90)/P$90)*100</f>
        <v>0</v>
      </c>
    </row>
  </sheetData>
  <phoneticPr fontId="2" type="noConversion"/>
  <conditionalFormatting sqref="D5:P24 D35:P35 D45:P45">
    <cfRule type="cellIs" dxfId="45" priority="19" operator="lessThanOrEqual">
      <formula>0</formula>
    </cfRule>
    <cfRule type="cellIs" dxfId="44" priority="20" operator="greaterThan">
      <formula>0</formula>
    </cfRule>
  </conditionalFormatting>
  <conditionalFormatting sqref="D29:P30">
    <cfRule type="cellIs" dxfId="43" priority="17" operator="lessThanOrEqual">
      <formula>0</formula>
    </cfRule>
    <cfRule type="cellIs" dxfId="42" priority="18" operator="greaterThan">
      <formula>0</formula>
    </cfRule>
  </conditionalFormatting>
  <conditionalFormatting sqref="D36:P44">
    <cfRule type="cellIs" dxfId="41" priority="13" operator="lessThanOrEqual">
      <formula>0</formula>
    </cfRule>
    <cfRule type="cellIs" dxfId="40" priority="14" operator="greaterThan">
      <formula>0</formula>
    </cfRule>
  </conditionalFormatting>
  <conditionalFormatting sqref="D50:P50">
    <cfRule type="cellIs" dxfId="39" priority="11" operator="lessThanOrEqual">
      <formula>0</formula>
    </cfRule>
    <cfRule type="cellIs" dxfId="38" priority="12" operator="greaterThan">
      <formula>0</formula>
    </cfRule>
  </conditionalFormatting>
  <conditionalFormatting sqref="D51:P60">
    <cfRule type="cellIs" dxfId="37" priority="9" operator="lessThanOrEqual">
      <formula>0</formula>
    </cfRule>
    <cfRule type="cellIs" dxfId="36" priority="10" operator="greaterThan">
      <formula>0</formula>
    </cfRule>
  </conditionalFormatting>
  <conditionalFormatting sqref="D65:P65">
    <cfRule type="cellIs" dxfId="35" priority="7" operator="lessThanOrEqual">
      <formula>0</formula>
    </cfRule>
    <cfRule type="cellIs" dxfId="34" priority="8" operator="greaterThan">
      <formula>0</formula>
    </cfRule>
  </conditionalFormatting>
  <conditionalFormatting sqref="D66:P75">
    <cfRule type="cellIs" dxfId="33" priority="5" operator="lessThanOrEqual">
      <formula>0</formula>
    </cfRule>
    <cfRule type="cellIs" dxfId="32" priority="6" operator="greaterThan">
      <formula>0</formula>
    </cfRule>
  </conditionalFormatting>
  <conditionalFormatting sqref="D80:P80">
    <cfRule type="cellIs" dxfId="31" priority="3" operator="lessThanOrEqual">
      <formula>0</formula>
    </cfRule>
    <cfRule type="cellIs" dxfId="30" priority="4" operator="greaterThan">
      <formula>0</formula>
    </cfRule>
  </conditionalFormatting>
  <conditionalFormatting sqref="D81:P90">
    <cfRule type="cellIs" dxfId="29" priority="1" operator="lessThanOrEqual">
      <formula>0</formula>
    </cfRule>
    <cfRule type="cellIs" dxfId="28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94CF-B23A-43DA-B0E3-78766B4666A1}">
  <dimension ref="A2:AF75"/>
  <sheetViews>
    <sheetView zoomScale="70" zoomScaleNormal="70" workbookViewId="0">
      <selection activeCell="A25" sqref="A25"/>
    </sheetView>
  </sheetViews>
  <sheetFormatPr defaultRowHeight="15" x14ac:dyDescent="0.25"/>
  <cols>
    <col min="3" max="3" width="14.42578125" customWidth="1"/>
  </cols>
  <sheetData>
    <row r="2" spans="1:32" x14ac:dyDescent="0.25">
      <c r="A2" t="s">
        <v>18</v>
      </c>
      <c r="B2">
        <v>1</v>
      </c>
      <c r="C2">
        <v>1</v>
      </c>
      <c r="D2">
        <v>60.1</v>
      </c>
      <c r="E2">
        <v>1</v>
      </c>
      <c r="F2">
        <v>1</v>
      </c>
      <c r="G2">
        <v>249</v>
      </c>
      <c r="H2">
        <v>42</v>
      </c>
      <c r="I2">
        <v>0.53</v>
      </c>
      <c r="J2">
        <v>16</v>
      </c>
      <c r="K2">
        <v>900.3</v>
      </c>
      <c r="L2">
        <v>1</v>
      </c>
      <c r="M2">
        <v>4</v>
      </c>
      <c r="N2">
        <v>0.01</v>
      </c>
      <c r="O2">
        <v>0.01</v>
      </c>
      <c r="P2">
        <v>550</v>
      </c>
      <c r="Q2">
        <v>44</v>
      </c>
      <c r="R2" s="9">
        <v>0.01</v>
      </c>
      <c r="S2">
        <v>1.5599999999999999E-2</v>
      </c>
      <c r="T2">
        <v>1.8499999999999999E-2</v>
      </c>
      <c r="U2">
        <v>1</v>
      </c>
    </row>
    <row r="3" spans="1:32" x14ac:dyDescent="0.25">
      <c r="B3" s="3" t="s">
        <v>15</v>
      </c>
      <c r="R3" s="2" t="s">
        <v>17</v>
      </c>
    </row>
    <row r="4" spans="1:32" x14ac:dyDescent="0.25">
      <c r="B4" s="1" t="s">
        <v>14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R4" s="1" t="s">
        <v>16</v>
      </c>
      <c r="S4" s="1" t="s">
        <v>0</v>
      </c>
      <c r="T4" s="1" t="s">
        <v>1</v>
      </c>
      <c r="U4" s="1" t="s">
        <v>2</v>
      </c>
      <c r="V4" s="1" t="s">
        <v>3</v>
      </c>
      <c r="W4" s="1" t="s">
        <v>4</v>
      </c>
      <c r="X4" s="1" t="s">
        <v>5</v>
      </c>
      <c r="Y4" s="1" t="s">
        <v>6</v>
      </c>
      <c r="Z4" s="1" t="s">
        <v>7</v>
      </c>
      <c r="AA4" s="1" t="s">
        <v>8</v>
      </c>
      <c r="AB4" s="1" t="s">
        <v>9</v>
      </c>
      <c r="AC4" s="1" t="s">
        <v>10</v>
      </c>
      <c r="AD4" s="1" t="s">
        <v>11</v>
      </c>
      <c r="AE4" s="1" t="s">
        <v>12</v>
      </c>
      <c r="AF4" s="1" t="s">
        <v>13</v>
      </c>
    </row>
    <row r="5" spans="1:32" x14ac:dyDescent="0.25">
      <c r="B5" s="1">
        <v>0.05</v>
      </c>
      <c r="C5">
        <v>32374974.047899999</v>
      </c>
      <c r="D5">
        <v>-122921.896201</v>
      </c>
      <c r="E5">
        <v>100</v>
      </c>
      <c r="F5">
        <v>-58.1</v>
      </c>
      <c r="G5">
        <v>-15.47</v>
      </c>
      <c r="H5">
        <v>0</v>
      </c>
      <c r="I5">
        <v>-215895372.23300001</v>
      </c>
      <c r="J5" s="4">
        <v>-405.3</v>
      </c>
      <c r="K5">
        <v>-46.647247</v>
      </c>
      <c r="L5">
        <v>-55</v>
      </c>
      <c r="M5">
        <v>-2.8999999999999998E-3</v>
      </c>
      <c r="N5">
        <v>-0.75679632679499997</v>
      </c>
      <c r="O5">
        <v>-97.3</v>
      </c>
      <c r="P5">
        <v>0</v>
      </c>
      <c r="R5" s="1">
        <v>0.05</v>
      </c>
      <c r="S5" s="6">
        <f>ABS((C5-C$15)/C$15)*100</f>
        <v>99.999999999967628</v>
      </c>
      <c r="T5" s="6">
        <f t="shared" ref="T5:AF15" si="0">ABS((D5-D$15)/D$15)*100</f>
        <v>0</v>
      </c>
      <c r="U5" s="6">
        <f t="shared" si="0"/>
        <v>100</v>
      </c>
      <c r="V5" s="6">
        <f t="shared" si="0"/>
        <v>0</v>
      </c>
      <c r="W5" s="6">
        <f t="shared" si="0"/>
        <v>0</v>
      </c>
      <c r="X5" s="6">
        <f t="shared" si="0"/>
        <v>100</v>
      </c>
      <c r="Y5" s="6">
        <f t="shared" si="0"/>
        <v>100.00000000021589</v>
      </c>
      <c r="Z5" s="6">
        <f t="shared" si="0"/>
        <v>100</v>
      </c>
      <c r="AA5" s="6">
        <f t="shared" si="0"/>
        <v>100</v>
      </c>
      <c r="AB5" s="6">
        <f t="shared" si="0"/>
        <v>100</v>
      </c>
      <c r="AC5" s="6">
        <f t="shared" si="0"/>
        <v>0</v>
      </c>
      <c r="AD5" s="6">
        <f t="shared" si="0"/>
        <v>0</v>
      </c>
      <c r="AE5" s="6">
        <f t="shared" si="0"/>
        <v>100</v>
      </c>
      <c r="AF5" s="6">
        <f t="shared" si="0"/>
        <v>100</v>
      </c>
    </row>
    <row r="6" spans="1:32" x14ac:dyDescent="0.25">
      <c r="B6" s="1">
        <v>0.1</v>
      </c>
      <c r="C6">
        <v>32374974.047899999</v>
      </c>
      <c r="D6">
        <v>-122921.896201</v>
      </c>
      <c r="E6">
        <v>100</v>
      </c>
      <c r="F6">
        <v>-58.1</v>
      </c>
      <c r="G6">
        <v>-15.47</v>
      </c>
      <c r="H6">
        <v>0</v>
      </c>
      <c r="I6">
        <v>-215895372.23300001</v>
      </c>
      <c r="J6" s="5">
        <v>-405.3</v>
      </c>
      <c r="K6">
        <v>-42.612172999999999</v>
      </c>
      <c r="L6">
        <v>-55</v>
      </c>
      <c r="M6">
        <v>-2.8999999999999998E-3</v>
      </c>
      <c r="N6">
        <v>-0.75679632679499997</v>
      </c>
      <c r="O6">
        <v>-97.3</v>
      </c>
      <c r="P6">
        <v>0</v>
      </c>
      <c r="R6" s="1">
        <v>0.1</v>
      </c>
      <c r="S6" s="6">
        <f t="shared" ref="S6:S15" si="1">ABS((C6-C$15)/C$15)*100</f>
        <v>99.999999999967628</v>
      </c>
      <c r="T6" s="6">
        <f t="shared" si="0"/>
        <v>0</v>
      </c>
      <c r="U6" s="6">
        <f t="shared" si="0"/>
        <v>100</v>
      </c>
      <c r="V6" s="6">
        <f t="shared" si="0"/>
        <v>0</v>
      </c>
      <c r="W6" s="6">
        <f t="shared" si="0"/>
        <v>0</v>
      </c>
      <c r="X6" s="6">
        <f t="shared" si="0"/>
        <v>100</v>
      </c>
      <c r="Y6" s="6">
        <f t="shared" si="0"/>
        <v>100.00000000021589</v>
      </c>
      <c r="Z6" s="6">
        <f t="shared" si="0"/>
        <v>100</v>
      </c>
      <c r="AA6" s="6">
        <f t="shared" si="0"/>
        <v>100</v>
      </c>
      <c r="AB6" s="6">
        <f t="shared" si="0"/>
        <v>100</v>
      </c>
      <c r="AC6" s="6">
        <f t="shared" si="0"/>
        <v>0</v>
      </c>
      <c r="AD6" s="6">
        <f t="shared" si="0"/>
        <v>0</v>
      </c>
      <c r="AE6" s="6">
        <f t="shared" si="0"/>
        <v>100</v>
      </c>
      <c r="AF6" s="6">
        <f t="shared" si="0"/>
        <v>100</v>
      </c>
    </row>
    <row r="7" spans="1:32" x14ac:dyDescent="0.25">
      <c r="B7" s="1">
        <v>0.2</v>
      </c>
      <c r="C7">
        <v>32374974.047899999</v>
      </c>
      <c r="D7">
        <v>-122921.896201</v>
      </c>
      <c r="E7" s="5">
        <v>100</v>
      </c>
      <c r="F7">
        <v>-58.1</v>
      </c>
      <c r="G7">
        <v>-15.47</v>
      </c>
      <c r="H7">
        <v>0</v>
      </c>
      <c r="I7">
        <v>-215895372.23300001</v>
      </c>
      <c r="J7">
        <v>-405.3</v>
      </c>
      <c r="K7">
        <v>-34.811458999999999</v>
      </c>
      <c r="L7">
        <v>-55</v>
      </c>
      <c r="M7">
        <v>-2.8999999999999998E-3</v>
      </c>
      <c r="N7">
        <v>-0.75679632679499997</v>
      </c>
      <c r="O7">
        <v>-97.3</v>
      </c>
      <c r="P7">
        <v>0</v>
      </c>
      <c r="R7" s="1">
        <v>0.2</v>
      </c>
      <c r="S7" s="6">
        <f t="shared" si="1"/>
        <v>99.999999999967628</v>
      </c>
      <c r="T7" s="6">
        <f t="shared" si="0"/>
        <v>0</v>
      </c>
      <c r="U7" s="6">
        <f t="shared" si="0"/>
        <v>100</v>
      </c>
      <c r="V7" s="6">
        <f t="shared" si="0"/>
        <v>0</v>
      </c>
      <c r="W7" s="6">
        <f t="shared" si="0"/>
        <v>0</v>
      </c>
      <c r="X7" s="6">
        <f t="shared" si="0"/>
        <v>100</v>
      </c>
      <c r="Y7" s="6">
        <f t="shared" si="0"/>
        <v>100.00000000021589</v>
      </c>
      <c r="Z7" s="6">
        <f t="shared" si="0"/>
        <v>100</v>
      </c>
      <c r="AA7" s="6">
        <f t="shared" si="0"/>
        <v>100</v>
      </c>
      <c r="AB7" s="6">
        <f t="shared" si="0"/>
        <v>100</v>
      </c>
      <c r="AC7" s="6">
        <f t="shared" si="0"/>
        <v>0</v>
      </c>
      <c r="AD7" s="6">
        <f t="shared" si="0"/>
        <v>0</v>
      </c>
      <c r="AE7" s="6">
        <f t="shared" si="0"/>
        <v>100</v>
      </c>
      <c r="AF7" s="6">
        <f t="shared" si="0"/>
        <v>100</v>
      </c>
    </row>
    <row r="8" spans="1:32" x14ac:dyDescent="0.25">
      <c r="B8" s="1">
        <v>0.3</v>
      </c>
      <c r="C8">
        <v>32374974.047899999</v>
      </c>
      <c r="D8">
        <v>-122921.896201</v>
      </c>
      <c r="E8">
        <v>100</v>
      </c>
      <c r="F8">
        <v>-58.1</v>
      </c>
      <c r="G8">
        <v>-15.47</v>
      </c>
      <c r="H8">
        <v>0</v>
      </c>
      <c r="I8">
        <v>-215895372.23300001</v>
      </c>
      <c r="J8">
        <v>-405.3</v>
      </c>
      <c r="K8">
        <v>-27.353308999999999</v>
      </c>
      <c r="L8">
        <v>-55</v>
      </c>
      <c r="M8">
        <v>-2.8999999999999998E-3</v>
      </c>
      <c r="N8">
        <v>-0.75679632679499997</v>
      </c>
      <c r="O8">
        <v>-97.3</v>
      </c>
      <c r="P8">
        <v>0</v>
      </c>
      <c r="R8" s="1">
        <v>0.3</v>
      </c>
      <c r="S8" s="6">
        <f t="shared" si="1"/>
        <v>99.999999999967628</v>
      </c>
      <c r="T8" s="6">
        <f t="shared" si="0"/>
        <v>0</v>
      </c>
      <c r="U8" s="6">
        <f t="shared" si="0"/>
        <v>100</v>
      </c>
      <c r="V8" s="6">
        <f t="shared" si="0"/>
        <v>0</v>
      </c>
      <c r="W8" s="6">
        <f t="shared" si="0"/>
        <v>0</v>
      </c>
      <c r="X8" s="6">
        <f t="shared" si="0"/>
        <v>100</v>
      </c>
      <c r="Y8" s="6">
        <f t="shared" si="0"/>
        <v>100.00000000021589</v>
      </c>
      <c r="Z8" s="6">
        <f t="shared" si="0"/>
        <v>100</v>
      </c>
      <c r="AA8" s="6">
        <f t="shared" si="0"/>
        <v>100</v>
      </c>
      <c r="AB8" s="6">
        <f t="shared" si="0"/>
        <v>100</v>
      </c>
      <c r="AC8" s="6">
        <f t="shared" si="0"/>
        <v>0</v>
      </c>
      <c r="AD8" s="6">
        <f t="shared" si="0"/>
        <v>0</v>
      </c>
      <c r="AE8" s="6">
        <f t="shared" si="0"/>
        <v>100</v>
      </c>
      <c r="AF8" s="6">
        <f t="shared" si="0"/>
        <v>100</v>
      </c>
    </row>
    <row r="9" spans="1:32" x14ac:dyDescent="0.25">
      <c r="B9" s="1">
        <v>0.4</v>
      </c>
      <c r="C9">
        <v>32374974.047899999</v>
      </c>
      <c r="D9">
        <v>-122921.896201</v>
      </c>
      <c r="E9">
        <v>100</v>
      </c>
      <c r="F9">
        <v>-58.1</v>
      </c>
      <c r="G9">
        <v>-15.47</v>
      </c>
      <c r="H9">
        <v>0</v>
      </c>
      <c r="I9">
        <v>-215876238.53600001</v>
      </c>
      <c r="J9">
        <v>-188.34107</v>
      </c>
      <c r="K9">
        <v>-17.648346</v>
      </c>
      <c r="L9">
        <v>-55</v>
      </c>
      <c r="M9">
        <v>-2.8999999999999998E-3</v>
      </c>
      <c r="N9">
        <v>-0.75679632679499997</v>
      </c>
      <c r="O9">
        <v>-97.3</v>
      </c>
      <c r="P9">
        <v>-0.1052259544</v>
      </c>
      <c r="R9" s="1">
        <v>0.4</v>
      </c>
      <c r="S9" s="6">
        <f t="shared" si="1"/>
        <v>99.999999999967628</v>
      </c>
      <c r="T9" s="6">
        <f t="shared" si="0"/>
        <v>0</v>
      </c>
      <c r="U9" s="6">
        <f t="shared" si="0"/>
        <v>100</v>
      </c>
      <c r="V9" s="6">
        <f t="shared" si="0"/>
        <v>0</v>
      </c>
      <c r="W9" s="6">
        <f t="shared" si="0"/>
        <v>0</v>
      </c>
      <c r="X9" s="6">
        <f t="shared" si="0"/>
        <v>100</v>
      </c>
      <c r="Y9" s="6">
        <f t="shared" si="0"/>
        <v>100.00000000021588</v>
      </c>
      <c r="Z9" s="6">
        <f t="shared" si="0"/>
        <v>100</v>
      </c>
      <c r="AA9" s="6">
        <f t="shared" si="0"/>
        <v>100</v>
      </c>
      <c r="AB9" s="6">
        <f t="shared" si="0"/>
        <v>100</v>
      </c>
      <c r="AC9" s="6">
        <f t="shared" si="0"/>
        <v>0</v>
      </c>
      <c r="AD9" s="6">
        <f t="shared" si="0"/>
        <v>0</v>
      </c>
      <c r="AE9" s="6">
        <f t="shared" si="0"/>
        <v>100</v>
      </c>
      <c r="AF9" s="6">
        <f t="shared" si="0"/>
        <v>100</v>
      </c>
    </row>
    <row r="10" spans="1:32" x14ac:dyDescent="0.25">
      <c r="B10" s="1">
        <v>0.5</v>
      </c>
      <c r="C10">
        <v>32374974.047899999</v>
      </c>
      <c r="D10">
        <v>-122921.896201</v>
      </c>
      <c r="E10">
        <v>100</v>
      </c>
      <c r="F10">
        <v>-58.1</v>
      </c>
      <c r="G10">
        <v>-15.47</v>
      </c>
      <c r="H10">
        <v>0</v>
      </c>
      <c r="I10">
        <v>-215876470.706</v>
      </c>
      <c r="J10">
        <v>-141.6951</v>
      </c>
      <c r="K10">
        <v>-11.270697</v>
      </c>
      <c r="L10">
        <v>-55</v>
      </c>
      <c r="M10">
        <v>-2.8999999999999998E-3</v>
      </c>
      <c r="N10">
        <v>-0.75679632679499997</v>
      </c>
      <c r="O10">
        <v>-97.3</v>
      </c>
      <c r="P10">
        <v>-0.1367160449</v>
      </c>
      <c r="R10" s="1">
        <v>0.5</v>
      </c>
      <c r="S10" s="6">
        <f t="shared" si="1"/>
        <v>99.999999999967628</v>
      </c>
      <c r="T10" s="6">
        <f t="shared" si="0"/>
        <v>0</v>
      </c>
      <c r="U10" s="6">
        <f t="shared" si="0"/>
        <v>100</v>
      </c>
      <c r="V10" s="6">
        <f t="shared" si="0"/>
        <v>0</v>
      </c>
      <c r="W10" s="6">
        <f t="shared" si="0"/>
        <v>0</v>
      </c>
      <c r="X10" s="6">
        <f t="shared" si="0"/>
        <v>100</v>
      </c>
      <c r="Y10" s="6">
        <f t="shared" si="0"/>
        <v>100.00000000021588</v>
      </c>
      <c r="Z10" s="6">
        <f t="shared" si="0"/>
        <v>100</v>
      </c>
      <c r="AA10" s="6">
        <f t="shared" si="0"/>
        <v>100</v>
      </c>
      <c r="AB10" s="6">
        <f t="shared" si="0"/>
        <v>100</v>
      </c>
      <c r="AC10" s="6">
        <f t="shared" si="0"/>
        <v>0</v>
      </c>
      <c r="AD10" s="6">
        <f t="shared" si="0"/>
        <v>0</v>
      </c>
      <c r="AE10" s="6">
        <f t="shared" si="0"/>
        <v>100</v>
      </c>
      <c r="AF10" s="6">
        <f t="shared" si="0"/>
        <v>100</v>
      </c>
    </row>
    <row r="11" spans="1:32" x14ac:dyDescent="0.25">
      <c r="B11" s="1">
        <v>0.6</v>
      </c>
      <c r="C11">
        <v>32374974.047899999</v>
      </c>
      <c r="D11">
        <v>-122921.896201</v>
      </c>
      <c r="E11">
        <v>100</v>
      </c>
      <c r="F11">
        <v>-58.1</v>
      </c>
      <c r="G11">
        <v>-15.47</v>
      </c>
      <c r="H11">
        <v>0</v>
      </c>
      <c r="I11">
        <v>-215879824.09999999</v>
      </c>
      <c r="J11">
        <v>-90.408980999999997</v>
      </c>
      <c r="K11">
        <v>-5.4314330000000002</v>
      </c>
      <c r="L11">
        <v>-55</v>
      </c>
      <c r="M11">
        <v>-2.8999999999999998E-3</v>
      </c>
      <c r="N11">
        <v>-0.75679632679499997</v>
      </c>
      <c r="O11">
        <v>-97.3</v>
      </c>
      <c r="P11">
        <v>-0.1272660716</v>
      </c>
      <c r="R11" s="1">
        <v>0.6</v>
      </c>
      <c r="S11" s="6">
        <f t="shared" si="1"/>
        <v>99.999999999967628</v>
      </c>
      <c r="T11" s="6">
        <f t="shared" si="0"/>
        <v>0</v>
      </c>
      <c r="U11" s="6">
        <f t="shared" si="0"/>
        <v>100</v>
      </c>
      <c r="V11" s="6">
        <f t="shared" si="0"/>
        <v>0</v>
      </c>
      <c r="W11" s="6">
        <f t="shared" si="0"/>
        <v>0</v>
      </c>
      <c r="X11" s="6">
        <f t="shared" si="0"/>
        <v>100</v>
      </c>
      <c r="Y11" s="6">
        <f t="shared" si="0"/>
        <v>100.00000000021588</v>
      </c>
      <c r="Z11" s="6">
        <f t="shared" si="0"/>
        <v>100</v>
      </c>
      <c r="AA11" s="6">
        <f t="shared" si="0"/>
        <v>100</v>
      </c>
      <c r="AB11" s="6">
        <f t="shared" si="0"/>
        <v>100</v>
      </c>
      <c r="AC11" s="6">
        <f t="shared" si="0"/>
        <v>0</v>
      </c>
      <c r="AD11" s="6">
        <f t="shared" si="0"/>
        <v>0</v>
      </c>
      <c r="AE11" s="6">
        <f t="shared" si="0"/>
        <v>100</v>
      </c>
      <c r="AF11" s="6">
        <f t="shared" si="0"/>
        <v>100</v>
      </c>
    </row>
    <row r="12" spans="1:32" x14ac:dyDescent="0.25">
      <c r="B12" s="1">
        <v>0.7</v>
      </c>
      <c r="C12">
        <v>32374974.047899999</v>
      </c>
      <c r="D12">
        <v>-122921.896201</v>
      </c>
      <c r="E12">
        <v>98.833333333300004</v>
      </c>
      <c r="F12">
        <v>-58.1</v>
      </c>
      <c r="G12">
        <v>-15.47</v>
      </c>
      <c r="H12">
        <v>0</v>
      </c>
      <c r="I12">
        <v>-215855446.065</v>
      </c>
      <c r="J12">
        <v>-200.56208000000001</v>
      </c>
      <c r="K12">
        <v>0</v>
      </c>
      <c r="L12">
        <v>-55</v>
      </c>
      <c r="M12">
        <v>-2.8999999999999998E-3</v>
      </c>
      <c r="N12">
        <v>-0.75679632679499997</v>
      </c>
      <c r="O12">
        <v>-97.3</v>
      </c>
      <c r="P12">
        <v>-5.0967762790000003E-2</v>
      </c>
      <c r="R12" s="1">
        <v>0.7</v>
      </c>
      <c r="S12" s="6">
        <f t="shared" si="1"/>
        <v>99.999999999967628</v>
      </c>
      <c r="T12" s="6">
        <f t="shared" si="0"/>
        <v>0</v>
      </c>
      <c r="U12" s="6">
        <f t="shared" si="0"/>
        <v>100</v>
      </c>
      <c r="V12" s="6">
        <f t="shared" si="0"/>
        <v>0</v>
      </c>
      <c r="W12" s="6">
        <f t="shared" si="0"/>
        <v>0</v>
      </c>
      <c r="X12" s="6">
        <f t="shared" si="0"/>
        <v>100</v>
      </c>
      <c r="Y12" s="6">
        <f t="shared" si="0"/>
        <v>100.00000000021585</v>
      </c>
      <c r="Z12" s="6">
        <f t="shared" si="0"/>
        <v>100</v>
      </c>
      <c r="AA12" s="6">
        <f t="shared" si="0"/>
        <v>100</v>
      </c>
      <c r="AB12" s="6">
        <f t="shared" si="0"/>
        <v>100</v>
      </c>
      <c r="AC12" s="6">
        <f t="shared" si="0"/>
        <v>0</v>
      </c>
      <c r="AD12" s="6">
        <f t="shared" si="0"/>
        <v>0</v>
      </c>
      <c r="AE12" s="6">
        <f t="shared" si="0"/>
        <v>100</v>
      </c>
      <c r="AF12" s="6">
        <f t="shared" si="0"/>
        <v>100</v>
      </c>
    </row>
    <row r="13" spans="1:32" x14ac:dyDescent="0.25">
      <c r="B13" s="1">
        <v>0.8</v>
      </c>
      <c r="C13">
        <v>32374974.047899999</v>
      </c>
      <c r="D13">
        <v>-122921.896201</v>
      </c>
      <c r="E13">
        <v>100</v>
      </c>
      <c r="F13">
        <v>-58.1</v>
      </c>
      <c r="G13">
        <v>-15.47</v>
      </c>
      <c r="H13">
        <v>0</v>
      </c>
      <c r="I13">
        <v>-215885148.192</v>
      </c>
      <c r="J13">
        <v>0</v>
      </c>
      <c r="K13">
        <v>0</v>
      </c>
      <c r="L13">
        <v>-55</v>
      </c>
      <c r="M13">
        <v>-2.8999999999999998E-3</v>
      </c>
      <c r="N13">
        <v>-0.75679632679499997</v>
      </c>
      <c r="O13">
        <v>-97.3</v>
      </c>
      <c r="P13">
        <v>-1</v>
      </c>
      <c r="R13" s="1">
        <v>0.8</v>
      </c>
      <c r="S13" s="6">
        <f t="shared" si="1"/>
        <v>99.999999999967628</v>
      </c>
      <c r="T13" s="6">
        <f t="shared" si="0"/>
        <v>0</v>
      </c>
      <c r="U13" s="6">
        <f t="shared" si="0"/>
        <v>100</v>
      </c>
      <c r="V13" s="6">
        <f t="shared" si="0"/>
        <v>0</v>
      </c>
      <c r="W13" s="6">
        <f t="shared" si="0"/>
        <v>0</v>
      </c>
      <c r="X13" s="6">
        <f t="shared" si="0"/>
        <v>100</v>
      </c>
      <c r="Y13" s="6">
        <f t="shared" si="0"/>
        <v>100.00000000021589</v>
      </c>
      <c r="Z13" s="6">
        <f t="shared" si="0"/>
        <v>100</v>
      </c>
      <c r="AA13" s="6">
        <f t="shared" si="0"/>
        <v>100</v>
      </c>
      <c r="AB13" s="6">
        <f t="shared" si="0"/>
        <v>100</v>
      </c>
      <c r="AC13" s="6">
        <f t="shared" si="0"/>
        <v>0</v>
      </c>
      <c r="AD13" s="6">
        <f t="shared" si="0"/>
        <v>0</v>
      </c>
      <c r="AE13" s="6">
        <f t="shared" si="0"/>
        <v>100</v>
      </c>
      <c r="AF13" s="6">
        <f t="shared" si="0"/>
        <v>100</v>
      </c>
    </row>
    <row r="14" spans="1:32" x14ac:dyDescent="0.25">
      <c r="B14" s="1">
        <v>0.9</v>
      </c>
      <c r="C14">
        <v>32374974.047899999</v>
      </c>
      <c r="D14">
        <v>-122921.896201</v>
      </c>
      <c r="E14">
        <v>100</v>
      </c>
      <c r="F14">
        <v>-58.1</v>
      </c>
      <c r="G14">
        <v>-15.47</v>
      </c>
      <c r="H14">
        <v>0</v>
      </c>
      <c r="I14">
        <v>-215884382.68700001</v>
      </c>
      <c r="J14">
        <v>0</v>
      </c>
      <c r="K14">
        <v>0</v>
      </c>
      <c r="L14">
        <v>-55</v>
      </c>
      <c r="M14">
        <v>-2.8999999999999998E-3</v>
      </c>
      <c r="N14">
        <v>-0.75679632679499997</v>
      </c>
      <c r="O14">
        <v>-97.3</v>
      </c>
      <c r="P14">
        <v>-1</v>
      </c>
      <c r="R14" s="1">
        <v>0.9</v>
      </c>
      <c r="S14" s="6">
        <f t="shared" si="1"/>
        <v>99.999999999967628</v>
      </c>
      <c r="T14" s="6">
        <f t="shared" si="0"/>
        <v>0</v>
      </c>
      <c r="U14" s="6">
        <f t="shared" si="0"/>
        <v>100</v>
      </c>
      <c r="V14" s="6">
        <f t="shared" si="0"/>
        <v>0</v>
      </c>
      <c r="W14" s="6">
        <f t="shared" si="0"/>
        <v>0</v>
      </c>
      <c r="X14" s="6">
        <f t="shared" si="0"/>
        <v>100</v>
      </c>
      <c r="Y14" s="6">
        <f t="shared" si="0"/>
        <v>100.00000000021589</v>
      </c>
      <c r="Z14" s="6">
        <f t="shared" si="0"/>
        <v>100</v>
      </c>
      <c r="AA14" s="6">
        <f t="shared" si="0"/>
        <v>100</v>
      </c>
      <c r="AB14" s="6">
        <f t="shared" si="0"/>
        <v>100</v>
      </c>
      <c r="AC14" s="6">
        <f t="shared" si="0"/>
        <v>0</v>
      </c>
      <c r="AD14" s="6">
        <f t="shared" si="0"/>
        <v>0</v>
      </c>
      <c r="AE14" s="6">
        <f t="shared" si="0"/>
        <v>100</v>
      </c>
      <c r="AF14" s="6">
        <f t="shared" si="0"/>
        <v>100</v>
      </c>
    </row>
    <row r="15" spans="1:32" x14ac:dyDescent="0.25">
      <c r="B15" s="1">
        <v>1</v>
      </c>
      <c r="C15" s="6">
        <v>1E+20</v>
      </c>
      <c r="D15">
        <v>-122921.896201</v>
      </c>
      <c r="E15" s="6">
        <v>1E+20</v>
      </c>
      <c r="F15">
        <v>-58.1</v>
      </c>
      <c r="G15">
        <v>-15.47</v>
      </c>
      <c r="H15" s="6">
        <v>1E+20</v>
      </c>
      <c r="I15" s="6">
        <v>1E+20</v>
      </c>
      <c r="J15" s="6">
        <v>1E+20</v>
      </c>
      <c r="K15" s="6">
        <v>1E+20</v>
      </c>
      <c r="L15" s="6">
        <v>1E+20</v>
      </c>
      <c r="M15">
        <v>-2.8999999999999998E-3</v>
      </c>
      <c r="N15">
        <v>-0.75679632679499997</v>
      </c>
      <c r="O15" s="6">
        <v>1E+20</v>
      </c>
      <c r="P15" s="6">
        <v>1E+20</v>
      </c>
      <c r="R15" s="1">
        <v>1</v>
      </c>
      <c r="S15" s="6">
        <f t="shared" si="1"/>
        <v>0</v>
      </c>
      <c r="T15" s="6">
        <f t="shared" si="0"/>
        <v>0</v>
      </c>
      <c r="U15" s="6">
        <f t="shared" si="0"/>
        <v>0</v>
      </c>
      <c r="V15" s="6">
        <f t="shared" si="0"/>
        <v>0</v>
      </c>
      <c r="W15" s="6">
        <f t="shared" si="0"/>
        <v>0</v>
      </c>
      <c r="X15" s="6">
        <f t="shared" si="0"/>
        <v>0</v>
      </c>
      <c r="Y15" s="6">
        <f t="shared" si="0"/>
        <v>0</v>
      </c>
      <c r="Z15" s="6">
        <f t="shared" si="0"/>
        <v>0</v>
      </c>
      <c r="AA15" s="6">
        <f t="shared" si="0"/>
        <v>0</v>
      </c>
      <c r="AB15" s="6">
        <f t="shared" si="0"/>
        <v>0</v>
      </c>
      <c r="AC15" s="6">
        <f t="shared" si="0"/>
        <v>0</v>
      </c>
      <c r="AD15" s="6">
        <f t="shared" si="0"/>
        <v>0</v>
      </c>
      <c r="AE15" s="6">
        <f t="shared" si="0"/>
        <v>0</v>
      </c>
      <c r="AF15" s="6">
        <f t="shared" si="0"/>
        <v>0</v>
      </c>
    </row>
    <row r="16" spans="1:32" x14ac:dyDescent="0.25"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25">
      <c r="A17" t="s">
        <v>18</v>
      </c>
      <c r="B17">
        <v>1</v>
      </c>
      <c r="C17">
        <v>1</v>
      </c>
      <c r="D17">
        <v>60.1</v>
      </c>
      <c r="E17">
        <v>3</v>
      </c>
      <c r="F17">
        <v>1</v>
      </c>
      <c r="G17">
        <v>249</v>
      </c>
      <c r="H17">
        <v>42</v>
      </c>
      <c r="I17">
        <v>0.53</v>
      </c>
      <c r="J17">
        <v>16</v>
      </c>
      <c r="K17">
        <v>900.3</v>
      </c>
      <c r="L17">
        <v>1</v>
      </c>
      <c r="M17">
        <v>2</v>
      </c>
      <c r="N17">
        <v>0.01</v>
      </c>
      <c r="O17">
        <v>0.01</v>
      </c>
      <c r="P17">
        <v>550</v>
      </c>
      <c r="Q17">
        <v>46</v>
      </c>
      <c r="R17">
        <v>0.01</v>
      </c>
      <c r="S17">
        <v>1.5599999999999999E-2</v>
      </c>
      <c r="T17">
        <v>1.8499999999999999E-2</v>
      </c>
      <c r="U17">
        <v>1</v>
      </c>
    </row>
    <row r="18" spans="1:32" x14ac:dyDescent="0.25">
      <c r="B18" s="3" t="s">
        <v>15</v>
      </c>
      <c r="R18" s="2" t="s">
        <v>17</v>
      </c>
    </row>
    <row r="19" spans="1:32" x14ac:dyDescent="0.25">
      <c r="B19" s="1" t="s">
        <v>14</v>
      </c>
      <c r="C19" s="1" t="s">
        <v>0</v>
      </c>
      <c r="D19" s="1" t="s">
        <v>1</v>
      </c>
      <c r="E19" s="1" t="s">
        <v>2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7</v>
      </c>
      <c r="K19" s="1" t="s">
        <v>8</v>
      </c>
      <c r="L19" s="1" t="s">
        <v>9</v>
      </c>
      <c r="M19" s="1" t="s">
        <v>10</v>
      </c>
      <c r="N19" s="1" t="s">
        <v>11</v>
      </c>
      <c r="O19" s="1" t="s">
        <v>12</v>
      </c>
      <c r="P19" s="1" t="s">
        <v>13</v>
      </c>
      <c r="R19" s="1" t="s">
        <v>16</v>
      </c>
      <c r="S19" s="1" t="s">
        <v>0</v>
      </c>
      <c r="T19" s="1" t="s">
        <v>1</v>
      </c>
      <c r="U19" s="1" t="s">
        <v>2</v>
      </c>
      <c r="V19" s="1" t="s">
        <v>3</v>
      </c>
      <c r="W19" s="1" t="s">
        <v>4</v>
      </c>
      <c r="X19" s="1" t="s">
        <v>5</v>
      </c>
      <c r="Y19" s="1" t="s">
        <v>6</v>
      </c>
      <c r="Z19" s="1" t="s">
        <v>7</v>
      </c>
      <c r="AA19" s="1" t="s">
        <v>8</v>
      </c>
      <c r="AB19" s="1" t="s">
        <v>9</v>
      </c>
      <c r="AC19" s="1" t="s">
        <v>10</v>
      </c>
      <c r="AD19" s="1" t="s">
        <v>11</v>
      </c>
      <c r="AE19" s="1" t="s">
        <v>12</v>
      </c>
      <c r="AF19" s="1" t="s">
        <v>13</v>
      </c>
    </row>
    <row r="20" spans="1:32" x14ac:dyDescent="0.25">
      <c r="B20" s="1">
        <v>0.05</v>
      </c>
      <c r="C20">
        <v>33131754.261999998</v>
      </c>
      <c r="D20">
        <v>-122921.896201</v>
      </c>
      <c r="E20">
        <v>100</v>
      </c>
      <c r="F20">
        <v>-58.1</v>
      </c>
      <c r="G20">
        <v>-15.47</v>
      </c>
      <c r="H20">
        <v>0</v>
      </c>
      <c r="I20">
        <v>-215895372.23300001</v>
      </c>
      <c r="J20" s="4">
        <v>-405.3</v>
      </c>
      <c r="K20">
        <v>-43.298316999999997</v>
      </c>
      <c r="L20">
        <v>-55</v>
      </c>
      <c r="M20">
        <v>-2.8999999999999998E-3</v>
      </c>
      <c r="N20">
        <v>-0.71979632679500005</v>
      </c>
      <c r="O20">
        <v>-97.3</v>
      </c>
      <c r="P20">
        <v>0</v>
      </c>
      <c r="R20" s="1">
        <v>0.05</v>
      </c>
      <c r="S20" s="6">
        <f>ABS((C20-C$30)/C$30)*100</f>
        <v>0</v>
      </c>
      <c r="T20" s="6">
        <f t="shared" ref="T20:AF30" si="2">ABS((D20-D$30)/D$30)*100</f>
        <v>0</v>
      </c>
      <c r="U20" s="6">
        <f t="shared" si="2"/>
        <v>0.25062656641604009</v>
      </c>
      <c r="V20" s="6">
        <f t="shared" si="2"/>
        <v>0</v>
      </c>
      <c r="W20" s="6">
        <f t="shared" si="2"/>
        <v>0</v>
      </c>
      <c r="X20" s="6">
        <v>0</v>
      </c>
      <c r="Y20" s="6">
        <f t="shared" si="2"/>
        <v>3.2723207988798991E-2</v>
      </c>
      <c r="Z20" s="6">
        <f t="shared" si="2"/>
        <v>1032.5742263662946</v>
      </c>
      <c r="AA20" s="11" t="s">
        <v>19</v>
      </c>
      <c r="AB20" s="6">
        <f t="shared" si="2"/>
        <v>0</v>
      </c>
      <c r="AC20" s="6">
        <f t="shared" si="2"/>
        <v>0</v>
      </c>
      <c r="AD20" s="6">
        <f t="shared" si="2"/>
        <v>0</v>
      </c>
      <c r="AE20" s="6">
        <f t="shared" si="2"/>
        <v>0</v>
      </c>
      <c r="AF20" s="6">
        <f t="shared" si="2"/>
        <v>100</v>
      </c>
    </row>
    <row r="21" spans="1:32" x14ac:dyDescent="0.25">
      <c r="B21" s="1">
        <v>0.1</v>
      </c>
      <c r="C21">
        <v>33131754.261999998</v>
      </c>
      <c r="D21">
        <v>-122921.896201</v>
      </c>
      <c r="E21">
        <v>100</v>
      </c>
      <c r="F21">
        <v>-58.1</v>
      </c>
      <c r="G21">
        <v>-15.47</v>
      </c>
      <c r="H21">
        <v>0</v>
      </c>
      <c r="I21">
        <v>-215895372.23300001</v>
      </c>
      <c r="J21" s="5">
        <v>-405.3</v>
      </c>
      <c r="K21">
        <v>-37.718949000000002</v>
      </c>
      <c r="L21">
        <v>-55</v>
      </c>
      <c r="M21">
        <v>-2.8999999999999998E-3</v>
      </c>
      <c r="N21">
        <v>-0.71979632679500005</v>
      </c>
      <c r="O21">
        <v>-97.3</v>
      </c>
      <c r="P21">
        <v>0</v>
      </c>
      <c r="R21" s="1">
        <v>0.1</v>
      </c>
      <c r="S21" s="6">
        <f t="shared" ref="S21:S30" si="3">ABS((C21-C$30)/C$30)*100</f>
        <v>0</v>
      </c>
      <c r="T21" s="6">
        <f t="shared" si="2"/>
        <v>0</v>
      </c>
      <c r="U21" s="6">
        <f t="shared" si="2"/>
        <v>0.25062656641604009</v>
      </c>
      <c r="V21" s="6">
        <f t="shared" si="2"/>
        <v>0</v>
      </c>
      <c r="W21" s="6">
        <f t="shared" si="2"/>
        <v>0</v>
      </c>
      <c r="X21" s="6">
        <v>0</v>
      </c>
      <c r="Y21" s="6">
        <f t="shared" si="2"/>
        <v>3.2723207988798991E-2</v>
      </c>
      <c r="Z21" s="6">
        <f t="shared" si="2"/>
        <v>1032.5742263662946</v>
      </c>
      <c r="AA21" s="11" t="s">
        <v>19</v>
      </c>
      <c r="AB21" s="6">
        <f t="shared" si="2"/>
        <v>0</v>
      </c>
      <c r="AC21" s="6">
        <f t="shared" si="2"/>
        <v>0</v>
      </c>
      <c r="AD21" s="6">
        <f t="shared" si="2"/>
        <v>0</v>
      </c>
      <c r="AE21" s="6">
        <f t="shared" si="2"/>
        <v>0</v>
      </c>
      <c r="AF21" s="6">
        <f t="shared" si="2"/>
        <v>100</v>
      </c>
    </row>
    <row r="22" spans="1:32" x14ac:dyDescent="0.25">
      <c r="B22" s="1">
        <v>0.2</v>
      </c>
      <c r="C22">
        <v>33131754.261999998</v>
      </c>
      <c r="D22">
        <v>-122921.896201</v>
      </c>
      <c r="E22" s="5">
        <v>100</v>
      </c>
      <c r="F22">
        <v>-58.1</v>
      </c>
      <c r="G22">
        <v>-15.47</v>
      </c>
      <c r="H22">
        <v>0</v>
      </c>
      <c r="I22">
        <v>-215895372.23300001</v>
      </c>
      <c r="J22">
        <v>-405.3</v>
      </c>
      <c r="K22">
        <v>-27.06793</v>
      </c>
      <c r="L22">
        <v>-55</v>
      </c>
      <c r="M22">
        <v>-2.8999999999999998E-3</v>
      </c>
      <c r="N22">
        <v>-0.71979632679500005</v>
      </c>
      <c r="O22">
        <v>-97.3</v>
      </c>
      <c r="P22">
        <v>0</v>
      </c>
      <c r="R22" s="1">
        <v>0.2</v>
      </c>
      <c r="S22" s="6">
        <f t="shared" si="3"/>
        <v>0</v>
      </c>
      <c r="T22" s="6">
        <f t="shared" si="2"/>
        <v>0</v>
      </c>
      <c r="U22" s="6">
        <f t="shared" si="2"/>
        <v>0.25062656641604009</v>
      </c>
      <c r="V22" s="6">
        <f t="shared" si="2"/>
        <v>0</v>
      </c>
      <c r="W22" s="6">
        <f t="shared" si="2"/>
        <v>0</v>
      </c>
      <c r="X22" s="6">
        <v>0</v>
      </c>
      <c r="Y22" s="6">
        <f t="shared" si="2"/>
        <v>3.2723207988798991E-2</v>
      </c>
      <c r="Z22" s="6">
        <f t="shared" si="2"/>
        <v>1032.5742263662946</v>
      </c>
      <c r="AA22" s="11" t="s">
        <v>19</v>
      </c>
      <c r="AB22" s="6">
        <f t="shared" si="2"/>
        <v>0</v>
      </c>
      <c r="AC22" s="6">
        <f t="shared" si="2"/>
        <v>0</v>
      </c>
      <c r="AD22" s="6">
        <f t="shared" si="2"/>
        <v>0</v>
      </c>
      <c r="AE22" s="6">
        <f t="shared" si="2"/>
        <v>0</v>
      </c>
      <c r="AF22" s="6">
        <f t="shared" si="2"/>
        <v>100</v>
      </c>
    </row>
    <row r="23" spans="1:32" x14ac:dyDescent="0.25">
      <c r="B23" s="1">
        <v>0.3</v>
      </c>
      <c r="C23">
        <v>33131754.261999998</v>
      </c>
      <c r="D23">
        <v>-122921.896201</v>
      </c>
      <c r="E23">
        <v>100</v>
      </c>
      <c r="F23">
        <v>-58.1</v>
      </c>
      <c r="G23">
        <v>-15.47</v>
      </c>
      <c r="H23">
        <v>0</v>
      </c>
      <c r="I23">
        <v>-215895372.23300001</v>
      </c>
      <c r="J23">
        <v>-405.3</v>
      </c>
      <c r="K23">
        <v>-17.050726000000001</v>
      </c>
      <c r="L23">
        <v>-55</v>
      </c>
      <c r="M23">
        <v>-2.8999999999999998E-3</v>
      </c>
      <c r="N23">
        <v>-0.71979632679500005</v>
      </c>
      <c r="O23">
        <v>-97.3</v>
      </c>
      <c r="P23">
        <v>0</v>
      </c>
      <c r="R23" s="1">
        <v>0.3</v>
      </c>
      <c r="S23" s="6">
        <f t="shared" si="3"/>
        <v>0</v>
      </c>
      <c r="T23" s="6">
        <f t="shared" si="2"/>
        <v>0</v>
      </c>
      <c r="U23" s="6">
        <f t="shared" si="2"/>
        <v>0.25062656641604009</v>
      </c>
      <c r="V23" s="6">
        <f t="shared" si="2"/>
        <v>0</v>
      </c>
      <c r="W23" s="6">
        <f t="shared" si="2"/>
        <v>0</v>
      </c>
      <c r="X23" s="6">
        <v>0</v>
      </c>
      <c r="Y23" s="6">
        <f t="shared" si="2"/>
        <v>3.2723207988798991E-2</v>
      </c>
      <c r="Z23" s="6">
        <f t="shared" si="2"/>
        <v>1032.5742263662946</v>
      </c>
      <c r="AA23" s="11" t="s">
        <v>19</v>
      </c>
      <c r="AB23" s="6">
        <f t="shared" si="2"/>
        <v>0</v>
      </c>
      <c r="AC23" s="6">
        <f t="shared" si="2"/>
        <v>0</v>
      </c>
      <c r="AD23" s="6">
        <f t="shared" si="2"/>
        <v>0</v>
      </c>
      <c r="AE23" s="6">
        <f t="shared" si="2"/>
        <v>0</v>
      </c>
      <c r="AF23" s="6">
        <f t="shared" si="2"/>
        <v>100</v>
      </c>
    </row>
    <row r="24" spans="1:32" x14ac:dyDescent="0.25">
      <c r="B24" s="1">
        <v>0.4</v>
      </c>
      <c r="C24">
        <v>33131754.261999998</v>
      </c>
      <c r="D24">
        <v>-122921.896201</v>
      </c>
      <c r="E24">
        <v>100</v>
      </c>
      <c r="F24">
        <v>-58.1</v>
      </c>
      <c r="G24">
        <v>-15.47</v>
      </c>
      <c r="H24">
        <v>0</v>
      </c>
      <c r="I24">
        <v>-215845441.50400001</v>
      </c>
      <c r="J24">
        <v>-281.31535000000002</v>
      </c>
      <c r="K24">
        <v>-3.0290905000000001</v>
      </c>
      <c r="L24">
        <v>-55</v>
      </c>
      <c r="M24">
        <v>-2.8999999999999998E-3</v>
      </c>
      <c r="N24">
        <v>-0.71979632679500005</v>
      </c>
      <c r="O24">
        <v>-97.3</v>
      </c>
      <c r="P24">
        <v>-0.35608868669999999</v>
      </c>
      <c r="R24" s="1">
        <v>0.4</v>
      </c>
      <c r="S24" s="6">
        <f t="shared" si="3"/>
        <v>0</v>
      </c>
      <c r="T24" s="6">
        <f t="shared" si="2"/>
        <v>0</v>
      </c>
      <c r="U24" s="6">
        <f t="shared" si="2"/>
        <v>0.25062656641604009</v>
      </c>
      <c r="V24" s="6">
        <f t="shared" si="2"/>
        <v>0</v>
      </c>
      <c r="W24" s="6">
        <f t="shared" si="2"/>
        <v>0</v>
      </c>
      <c r="X24" s="6">
        <v>0</v>
      </c>
      <c r="Y24" s="6">
        <f t="shared" si="2"/>
        <v>9.5883591869455973E-3</v>
      </c>
      <c r="Z24" s="6">
        <f t="shared" si="2"/>
        <v>686.11032541626798</v>
      </c>
      <c r="AA24" s="11" t="s">
        <v>19</v>
      </c>
      <c r="AB24" s="6">
        <f t="shared" si="2"/>
        <v>0</v>
      </c>
      <c r="AC24" s="6">
        <f t="shared" si="2"/>
        <v>0</v>
      </c>
      <c r="AD24" s="6">
        <f t="shared" si="2"/>
        <v>0</v>
      </c>
      <c r="AE24" s="6">
        <f t="shared" si="2"/>
        <v>0</v>
      </c>
      <c r="AF24" s="6">
        <f t="shared" si="2"/>
        <v>64.391131330000007</v>
      </c>
    </row>
    <row r="25" spans="1:32" x14ac:dyDescent="0.25">
      <c r="B25" s="1">
        <v>0.5</v>
      </c>
      <c r="C25">
        <v>33131754.261999998</v>
      </c>
      <c r="D25">
        <v>-122921.896201</v>
      </c>
      <c r="E25">
        <v>100</v>
      </c>
      <c r="F25">
        <v>-58.1</v>
      </c>
      <c r="G25">
        <v>-15.47</v>
      </c>
      <c r="H25">
        <v>0</v>
      </c>
      <c r="I25">
        <v>-215838681.03</v>
      </c>
      <c r="J25">
        <v>-270.39191</v>
      </c>
      <c r="K25">
        <v>0</v>
      </c>
      <c r="L25">
        <v>-55</v>
      </c>
      <c r="M25">
        <v>-2.8999999999999998E-3</v>
      </c>
      <c r="N25">
        <v>-0.71979632679500005</v>
      </c>
      <c r="O25">
        <v>-97.3</v>
      </c>
      <c r="P25">
        <v>-0.61059803769999998</v>
      </c>
      <c r="R25" s="1">
        <v>0.5</v>
      </c>
      <c r="S25" s="6">
        <f t="shared" si="3"/>
        <v>0</v>
      </c>
      <c r="T25" s="6">
        <f t="shared" si="2"/>
        <v>0</v>
      </c>
      <c r="U25" s="6">
        <f t="shared" si="2"/>
        <v>0.25062656641604009</v>
      </c>
      <c r="V25" s="6">
        <f t="shared" si="2"/>
        <v>0</v>
      </c>
      <c r="W25" s="6">
        <f t="shared" si="2"/>
        <v>0</v>
      </c>
      <c r="X25" s="6">
        <v>0</v>
      </c>
      <c r="Y25" s="6">
        <f t="shared" si="2"/>
        <v>6.4559686340455117E-3</v>
      </c>
      <c r="Z25" s="6">
        <f t="shared" si="2"/>
        <v>655.58575939786522</v>
      </c>
      <c r="AA25" s="6">
        <v>0</v>
      </c>
      <c r="AB25" s="6">
        <f t="shared" si="2"/>
        <v>0</v>
      </c>
      <c r="AC25" s="6">
        <f t="shared" si="2"/>
        <v>0</v>
      </c>
      <c r="AD25" s="6">
        <f t="shared" si="2"/>
        <v>0</v>
      </c>
      <c r="AE25" s="6">
        <f t="shared" si="2"/>
        <v>0</v>
      </c>
      <c r="AF25" s="6">
        <f t="shared" si="2"/>
        <v>38.940196229999998</v>
      </c>
    </row>
    <row r="26" spans="1:32" x14ac:dyDescent="0.25">
      <c r="B26" s="1">
        <v>0.6</v>
      </c>
      <c r="C26">
        <v>33131754.261999998</v>
      </c>
      <c r="D26">
        <v>-122921.896201</v>
      </c>
      <c r="E26">
        <v>100</v>
      </c>
      <c r="F26">
        <v>-58.1</v>
      </c>
      <c r="G26">
        <v>-15.47</v>
      </c>
      <c r="H26">
        <v>0</v>
      </c>
      <c r="I26">
        <v>-215855490.53299999</v>
      </c>
      <c r="J26">
        <v>-260.43812000000003</v>
      </c>
      <c r="K26">
        <v>0</v>
      </c>
      <c r="L26">
        <v>-55</v>
      </c>
      <c r="M26">
        <v>-2.8999999999999998E-3</v>
      </c>
      <c r="N26">
        <v>-0.71979632679500005</v>
      </c>
      <c r="O26">
        <v>-97.3</v>
      </c>
      <c r="P26">
        <v>-0.62668053319999995</v>
      </c>
      <c r="R26" s="1">
        <v>0.6</v>
      </c>
      <c r="S26" s="6">
        <f t="shared" si="3"/>
        <v>0</v>
      </c>
      <c r="T26" s="6">
        <f t="shared" si="2"/>
        <v>0</v>
      </c>
      <c r="U26" s="6">
        <f t="shared" si="2"/>
        <v>0.25062656641604009</v>
      </c>
      <c r="V26" s="6">
        <f t="shared" si="2"/>
        <v>0</v>
      </c>
      <c r="W26" s="6">
        <f t="shared" si="2"/>
        <v>0</v>
      </c>
      <c r="X26" s="6">
        <v>0</v>
      </c>
      <c r="Y26" s="6">
        <f t="shared" si="2"/>
        <v>1.4244465179711414E-2</v>
      </c>
      <c r="Z26" s="6">
        <f t="shared" si="2"/>
        <v>627.77079268515229</v>
      </c>
      <c r="AA26" s="6">
        <v>0</v>
      </c>
      <c r="AB26" s="6">
        <f t="shared" si="2"/>
        <v>0</v>
      </c>
      <c r="AC26" s="6">
        <f t="shared" si="2"/>
        <v>0</v>
      </c>
      <c r="AD26" s="6">
        <f t="shared" si="2"/>
        <v>0</v>
      </c>
      <c r="AE26" s="6">
        <f t="shared" si="2"/>
        <v>0</v>
      </c>
      <c r="AF26" s="6">
        <f t="shared" si="2"/>
        <v>37.331946680000009</v>
      </c>
    </row>
    <row r="27" spans="1:32" x14ac:dyDescent="0.25">
      <c r="B27" s="1">
        <v>0.7</v>
      </c>
      <c r="C27">
        <v>33131754.261999998</v>
      </c>
      <c r="D27">
        <v>-122921.896201</v>
      </c>
      <c r="E27">
        <v>99.173611111100001</v>
      </c>
      <c r="F27">
        <v>-58.1</v>
      </c>
      <c r="G27">
        <v>-15.47</v>
      </c>
      <c r="H27">
        <v>0</v>
      </c>
      <c r="I27">
        <v>-215795700.22999999</v>
      </c>
      <c r="J27">
        <v>-274.33363000000003</v>
      </c>
      <c r="K27">
        <v>0</v>
      </c>
      <c r="L27">
        <v>-55</v>
      </c>
      <c r="M27">
        <v>-2.8999999999999998E-3</v>
      </c>
      <c r="N27">
        <v>-0.71979632679500005</v>
      </c>
      <c r="O27">
        <v>-97.3</v>
      </c>
      <c r="P27">
        <v>-6.147536378E-2</v>
      </c>
      <c r="R27" s="1">
        <v>0.7</v>
      </c>
      <c r="S27" s="6">
        <f t="shared" si="3"/>
        <v>0</v>
      </c>
      <c r="T27" s="6">
        <f t="shared" si="2"/>
        <v>0</v>
      </c>
      <c r="U27" s="6">
        <f t="shared" si="2"/>
        <v>0.57783347258145223</v>
      </c>
      <c r="V27" s="6">
        <f t="shared" si="2"/>
        <v>0</v>
      </c>
      <c r="W27" s="6">
        <f t="shared" si="2"/>
        <v>0</v>
      </c>
      <c r="X27" s="6">
        <v>0</v>
      </c>
      <c r="Y27" s="6">
        <f t="shared" si="2"/>
        <v>1.3458707744561611E-2</v>
      </c>
      <c r="Z27" s="6">
        <f t="shared" si="2"/>
        <v>666.60053975698816</v>
      </c>
      <c r="AA27" s="6">
        <v>0</v>
      </c>
      <c r="AB27" s="6">
        <f t="shared" si="2"/>
        <v>0</v>
      </c>
      <c r="AC27" s="6">
        <f t="shared" si="2"/>
        <v>0</v>
      </c>
      <c r="AD27" s="6">
        <f t="shared" si="2"/>
        <v>0</v>
      </c>
      <c r="AE27" s="6">
        <f t="shared" si="2"/>
        <v>0</v>
      </c>
      <c r="AF27" s="6">
        <f t="shared" si="2"/>
        <v>93.852463622000002</v>
      </c>
    </row>
    <row r="28" spans="1:32" x14ac:dyDescent="0.25">
      <c r="B28" s="1">
        <v>0.8</v>
      </c>
      <c r="C28">
        <v>33131754.261999998</v>
      </c>
      <c r="D28">
        <v>-122921.896201</v>
      </c>
      <c r="E28">
        <v>99.543055555600006</v>
      </c>
      <c r="F28">
        <v>-58.1</v>
      </c>
      <c r="G28">
        <v>-15.47</v>
      </c>
      <c r="H28">
        <v>0</v>
      </c>
      <c r="I28">
        <v>-215809691.53600001</v>
      </c>
      <c r="J28">
        <v>-121.31010000000001</v>
      </c>
      <c r="K28">
        <v>0</v>
      </c>
      <c r="L28">
        <v>-55</v>
      </c>
      <c r="M28">
        <v>-2.8999999999999998E-3</v>
      </c>
      <c r="N28">
        <v>-0.71979632679500005</v>
      </c>
      <c r="O28">
        <v>-97.3</v>
      </c>
      <c r="P28">
        <v>-5.2380468399999998E-2</v>
      </c>
      <c r="R28" s="1">
        <v>0.8</v>
      </c>
      <c r="S28" s="6">
        <f t="shared" si="3"/>
        <v>0</v>
      </c>
      <c r="T28" s="6">
        <f t="shared" si="2"/>
        <v>0</v>
      </c>
      <c r="U28" s="6">
        <f t="shared" si="2"/>
        <v>0.20746310215538261</v>
      </c>
      <c r="V28" s="6">
        <f t="shared" si="2"/>
        <v>0</v>
      </c>
      <c r="W28" s="6">
        <f t="shared" si="2"/>
        <v>0</v>
      </c>
      <c r="X28" s="6">
        <v>0</v>
      </c>
      <c r="Y28" s="6">
        <f t="shared" si="2"/>
        <v>6.9759914827780623E-3</v>
      </c>
      <c r="Z28" s="6">
        <f t="shared" si="2"/>
        <v>238.99011265215356</v>
      </c>
      <c r="AA28" s="6">
        <v>0</v>
      </c>
      <c r="AB28" s="6">
        <f t="shared" si="2"/>
        <v>0</v>
      </c>
      <c r="AC28" s="6">
        <f t="shared" si="2"/>
        <v>0</v>
      </c>
      <c r="AD28" s="6">
        <f t="shared" si="2"/>
        <v>0</v>
      </c>
      <c r="AE28" s="6">
        <f t="shared" si="2"/>
        <v>0</v>
      </c>
      <c r="AF28" s="6">
        <f t="shared" si="2"/>
        <v>94.761953160000004</v>
      </c>
    </row>
    <row r="29" spans="1:32" x14ac:dyDescent="0.25">
      <c r="B29" s="1">
        <v>0.9</v>
      </c>
      <c r="C29">
        <v>33131754.261999998</v>
      </c>
      <c r="D29">
        <v>-122921.896201</v>
      </c>
      <c r="E29">
        <v>99.705092592599996</v>
      </c>
      <c r="F29">
        <v>-58.1</v>
      </c>
      <c r="G29">
        <v>-15.47</v>
      </c>
      <c r="H29">
        <v>0</v>
      </c>
      <c r="I29">
        <v>-215821119.389</v>
      </c>
      <c r="J29">
        <v>-53.040396999999999</v>
      </c>
      <c r="K29">
        <v>0</v>
      </c>
      <c r="L29">
        <v>-55</v>
      </c>
      <c r="M29">
        <v>-2.8999999999999998E-3</v>
      </c>
      <c r="N29">
        <v>-0.71979632679500005</v>
      </c>
      <c r="O29">
        <v>-97.3</v>
      </c>
      <c r="P29">
        <v>-1</v>
      </c>
      <c r="R29" s="1">
        <v>0.9</v>
      </c>
      <c r="S29" s="6">
        <f t="shared" si="3"/>
        <v>0</v>
      </c>
      <c r="T29" s="6">
        <f t="shared" si="2"/>
        <v>0</v>
      </c>
      <c r="U29" s="6">
        <f t="shared" si="2"/>
        <v>4.5019957293236858E-2</v>
      </c>
      <c r="V29" s="6">
        <f t="shared" si="2"/>
        <v>0</v>
      </c>
      <c r="W29" s="6">
        <f t="shared" si="2"/>
        <v>0</v>
      </c>
      <c r="X29" s="6">
        <v>0</v>
      </c>
      <c r="Y29" s="6">
        <f t="shared" si="2"/>
        <v>1.6810227014399514E-3</v>
      </c>
      <c r="Z29" s="6">
        <f t="shared" si="2"/>
        <v>48.21659659125617</v>
      </c>
      <c r="AA29" s="6">
        <v>0</v>
      </c>
      <c r="AB29" s="6">
        <f t="shared" si="2"/>
        <v>0</v>
      </c>
      <c r="AC29" s="6">
        <f t="shared" si="2"/>
        <v>0</v>
      </c>
      <c r="AD29" s="6">
        <f t="shared" si="2"/>
        <v>0</v>
      </c>
      <c r="AE29" s="6">
        <f t="shared" si="2"/>
        <v>0</v>
      </c>
      <c r="AF29" s="6">
        <f t="shared" si="2"/>
        <v>0</v>
      </c>
    </row>
    <row r="30" spans="1:32" x14ac:dyDescent="0.25">
      <c r="B30" s="1">
        <v>1</v>
      </c>
      <c r="C30" s="6">
        <v>33131754.261999998</v>
      </c>
      <c r="D30">
        <v>-122921.896201</v>
      </c>
      <c r="E30" s="6">
        <v>99.75</v>
      </c>
      <c r="F30">
        <v>-58.1</v>
      </c>
      <c r="G30">
        <v>-15.47</v>
      </c>
      <c r="H30" s="6">
        <v>0</v>
      </c>
      <c r="I30" s="6">
        <v>-215824747.45199999</v>
      </c>
      <c r="J30" s="6">
        <v>-35.785733999999998</v>
      </c>
      <c r="K30" s="6">
        <v>0</v>
      </c>
      <c r="L30" s="6">
        <v>-55</v>
      </c>
      <c r="M30">
        <v>-2.8999999999999998E-3</v>
      </c>
      <c r="N30">
        <v>-0.71979632679500005</v>
      </c>
      <c r="O30" s="6">
        <v>-97.3</v>
      </c>
      <c r="P30" s="6">
        <v>-1</v>
      </c>
      <c r="R30" s="1">
        <v>1</v>
      </c>
      <c r="S30" s="6">
        <f t="shared" si="3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v>0</v>
      </c>
      <c r="Y30" s="6">
        <f t="shared" si="2"/>
        <v>0</v>
      </c>
      <c r="Z30" s="6">
        <f t="shared" si="2"/>
        <v>0</v>
      </c>
      <c r="AA30" s="6"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</row>
    <row r="32" spans="1:32" x14ac:dyDescent="0.25">
      <c r="A32" t="s">
        <v>18</v>
      </c>
      <c r="B32">
        <v>8</v>
      </c>
      <c r="C32">
        <v>8</v>
      </c>
      <c r="D32">
        <v>150</v>
      </c>
      <c r="E32">
        <v>7</v>
      </c>
      <c r="F32">
        <v>7</v>
      </c>
      <c r="G32">
        <v>250</v>
      </c>
      <c r="H32">
        <v>45</v>
      </c>
      <c r="I32">
        <v>0.5</v>
      </c>
      <c r="J32">
        <v>5</v>
      </c>
      <c r="K32">
        <v>900</v>
      </c>
      <c r="L32">
        <v>9</v>
      </c>
      <c r="M32">
        <v>9</v>
      </c>
      <c r="N32">
        <v>0.3</v>
      </c>
      <c r="O32">
        <v>0.2</v>
      </c>
      <c r="P32">
        <v>560</v>
      </c>
      <c r="Q32">
        <v>40</v>
      </c>
      <c r="R32">
        <v>0.3</v>
      </c>
      <c r="S32">
        <v>1.4999999999999999E-2</v>
      </c>
      <c r="T32">
        <v>1.7000000000000001E-2</v>
      </c>
      <c r="U32">
        <v>3</v>
      </c>
    </row>
    <row r="33" spans="1:32" x14ac:dyDescent="0.25">
      <c r="B33" s="3" t="s">
        <v>15</v>
      </c>
      <c r="R33" s="2" t="s">
        <v>17</v>
      </c>
    </row>
    <row r="34" spans="1:32" x14ac:dyDescent="0.25">
      <c r="B34" s="1" t="s">
        <v>14</v>
      </c>
      <c r="C34" s="1" t="s">
        <v>0</v>
      </c>
      <c r="D34" s="1" t="s">
        <v>1</v>
      </c>
      <c r="E34" s="1" t="s">
        <v>2</v>
      </c>
      <c r="F34" s="1" t="s">
        <v>3</v>
      </c>
      <c r="G34" s="1" t="s">
        <v>4</v>
      </c>
      <c r="H34" s="1" t="s">
        <v>5</v>
      </c>
      <c r="I34" s="1" t="s">
        <v>6</v>
      </c>
      <c r="J34" s="1" t="s">
        <v>7</v>
      </c>
      <c r="K34" s="1" t="s">
        <v>8</v>
      </c>
      <c r="L34" s="1" t="s">
        <v>9</v>
      </c>
      <c r="M34" s="1" t="s">
        <v>10</v>
      </c>
      <c r="N34" s="1" t="s">
        <v>11</v>
      </c>
      <c r="O34" s="1" t="s">
        <v>12</v>
      </c>
      <c r="P34" s="1" t="s">
        <v>13</v>
      </c>
      <c r="R34" s="1" t="s">
        <v>16</v>
      </c>
      <c r="S34" s="1" t="s">
        <v>0</v>
      </c>
      <c r="T34" s="1" t="s">
        <v>1</v>
      </c>
      <c r="U34" s="1" t="s">
        <v>2</v>
      </c>
      <c r="V34" s="1" t="s">
        <v>3</v>
      </c>
      <c r="W34" s="1" t="s">
        <v>4</v>
      </c>
      <c r="X34" s="1" t="s">
        <v>5</v>
      </c>
      <c r="Y34" s="1" t="s">
        <v>6</v>
      </c>
      <c r="Z34" s="1" t="s">
        <v>7</v>
      </c>
      <c r="AA34" s="1" t="s">
        <v>8</v>
      </c>
      <c r="AB34" s="1" t="s">
        <v>9</v>
      </c>
      <c r="AC34" s="1" t="s">
        <v>10</v>
      </c>
      <c r="AD34" s="1" t="s">
        <v>11</v>
      </c>
      <c r="AE34" s="1" t="s">
        <v>12</v>
      </c>
      <c r="AF34" s="1" t="s">
        <v>13</v>
      </c>
    </row>
    <row r="35" spans="1:32" x14ac:dyDescent="0.25">
      <c r="B35" s="1">
        <v>0.05</v>
      </c>
      <c r="C35">
        <v>107541652.03300001</v>
      </c>
      <c r="D35">
        <v>-362631.39775800001</v>
      </c>
      <c r="E35">
        <v>100</v>
      </c>
      <c r="F35">
        <v>-134</v>
      </c>
      <c r="G35">
        <v>-4.5</v>
      </c>
      <c r="H35">
        <v>0</v>
      </c>
      <c r="I35">
        <v>-209787234.04300001</v>
      </c>
      <c r="J35" s="4">
        <v>-405</v>
      </c>
      <c r="K35">
        <v>-64.912835000000001</v>
      </c>
      <c r="L35">
        <v>-65</v>
      </c>
      <c r="M35">
        <v>-2E-3</v>
      </c>
      <c r="N35">
        <v>-10.315574287600001</v>
      </c>
      <c r="O35">
        <v>-107</v>
      </c>
      <c r="P35">
        <v>0</v>
      </c>
      <c r="R35" s="1">
        <v>0.05</v>
      </c>
      <c r="S35" s="6">
        <f>ABS((C35-C$45)/C$45)*100</f>
        <v>0</v>
      </c>
      <c r="T35" s="6">
        <f t="shared" ref="T35:AF45" si="4">ABS((D35-D$45)/D$45)*100</f>
        <v>0</v>
      </c>
      <c r="U35" s="6">
        <f t="shared" si="4"/>
        <v>36.9639654329129</v>
      </c>
      <c r="V35" s="6">
        <f t="shared" si="4"/>
        <v>0</v>
      </c>
      <c r="W35" s="6">
        <f t="shared" si="4"/>
        <v>0</v>
      </c>
      <c r="X35" s="6">
        <v>0</v>
      </c>
      <c r="Y35" s="6">
        <f t="shared" si="4"/>
        <v>51.230499203878757</v>
      </c>
      <c r="Z35" s="6">
        <f t="shared" si="4"/>
        <v>5.074986959026611</v>
      </c>
      <c r="AA35" s="6">
        <f t="shared" si="4"/>
        <v>1.0742945054545341</v>
      </c>
      <c r="AB35" s="6">
        <f t="shared" si="4"/>
        <v>0</v>
      </c>
      <c r="AC35" s="6">
        <f t="shared" si="4"/>
        <v>0</v>
      </c>
      <c r="AD35" s="6">
        <f t="shared" si="4"/>
        <v>0</v>
      </c>
      <c r="AE35" s="6">
        <f t="shared" si="4"/>
        <v>0</v>
      </c>
      <c r="AF35" s="6">
        <f t="shared" si="4"/>
        <v>100</v>
      </c>
    </row>
    <row r="36" spans="1:32" x14ac:dyDescent="0.25">
      <c r="B36" s="1">
        <v>0.1</v>
      </c>
      <c r="C36">
        <v>107541652.03300001</v>
      </c>
      <c r="D36">
        <v>-362631.39775800001</v>
      </c>
      <c r="E36">
        <v>100</v>
      </c>
      <c r="F36">
        <v>-134</v>
      </c>
      <c r="G36">
        <v>-4.5</v>
      </c>
      <c r="H36">
        <v>0</v>
      </c>
      <c r="I36">
        <v>-209787234.04300001</v>
      </c>
      <c r="J36" s="5">
        <v>-405</v>
      </c>
      <c r="K36">
        <v>-64.869266999999994</v>
      </c>
      <c r="L36">
        <v>-65</v>
      </c>
      <c r="M36">
        <v>-2E-3</v>
      </c>
      <c r="N36">
        <v>-10.315574287600001</v>
      </c>
      <c r="O36">
        <v>-107</v>
      </c>
      <c r="P36">
        <v>0</v>
      </c>
      <c r="R36" s="1">
        <v>0.1</v>
      </c>
      <c r="S36" s="6">
        <f t="shared" ref="S36:S45" si="5">ABS((C36-C$45)/C$45)*100</f>
        <v>0</v>
      </c>
      <c r="T36" s="6">
        <f t="shared" si="4"/>
        <v>0</v>
      </c>
      <c r="U36" s="6">
        <f t="shared" si="4"/>
        <v>36.9639654329129</v>
      </c>
      <c r="V36" s="6">
        <f t="shared" si="4"/>
        <v>0</v>
      </c>
      <c r="W36" s="6">
        <f t="shared" si="4"/>
        <v>0</v>
      </c>
      <c r="X36" s="6">
        <v>0</v>
      </c>
      <c r="Y36" s="6">
        <f t="shared" si="4"/>
        <v>51.230499203878757</v>
      </c>
      <c r="Z36" s="6">
        <f t="shared" si="4"/>
        <v>5.074986959026611</v>
      </c>
      <c r="AA36" s="6">
        <f t="shared" si="4"/>
        <v>1.0064557665824079</v>
      </c>
      <c r="AB36" s="6">
        <f t="shared" si="4"/>
        <v>0</v>
      </c>
      <c r="AC36" s="6">
        <f t="shared" si="4"/>
        <v>0</v>
      </c>
      <c r="AD36" s="6">
        <f t="shared" si="4"/>
        <v>0</v>
      </c>
      <c r="AE36" s="6">
        <f t="shared" si="4"/>
        <v>0</v>
      </c>
      <c r="AF36" s="6">
        <f t="shared" si="4"/>
        <v>100</v>
      </c>
    </row>
    <row r="37" spans="1:32" x14ac:dyDescent="0.25">
      <c r="B37" s="1">
        <v>0.2</v>
      </c>
      <c r="C37">
        <v>107541652.03300001</v>
      </c>
      <c r="D37">
        <v>-362631.39775800001</v>
      </c>
      <c r="E37" s="5">
        <v>100</v>
      </c>
      <c r="F37">
        <v>-134</v>
      </c>
      <c r="G37">
        <v>-4.5</v>
      </c>
      <c r="H37">
        <v>0</v>
      </c>
      <c r="I37">
        <v>-209787234.04300001</v>
      </c>
      <c r="J37">
        <v>-405</v>
      </c>
      <c r="K37">
        <v>-64.782158999999993</v>
      </c>
      <c r="L37">
        <v>-65</v>
      </c>
      <c r="M37">
        <v>-2E-3</v>
      </c>
      <c r="N37">
        <v>-10.315574287600001</v>
      </c>
      <c r="O37">
        <v>-107</v>
      </c>
      <c r="P37">
        <v>0</v>
      </c>
      <c r="R37" s="1">
        <v>0.2</v>
      </c>
      <c r="S37" s="6">
        <f t="shared" si="5"/>
        <v>0</v>
      </c>
      <c r="T37" s="6">
        <f t="shared" si="4"/>
        <v>0</v>
      </c>
      <c r="U37" s="6">
        <f t="shared" si="4"/>
        <v>36.9639654329129</v>
      </c>
      <c r="V37" s="6">
        <f t="shared" si="4"/>
        <v>0</v>
      </c>
      <c r="W37" s="6">
        <f t="shared" si="4"/>
        <v>0</v>
      </c>
      <c r="X37" s="6">
        <v>0</v>
      </c>
      <c r="Y37" s="6">
        <f t="shared" si="4"/>
        <v>51.230499203878757</v>
      </c>
      <c r="Z37" s="6">
        <f t="shared" si="4"/>
        <v>5.074986959026611</v>
      </c>
      <c r="AA37" s="6">
        <f t="shared" si="4"/>
        <v>0.87082188699940721</v>
      </c>
      <c r="AB37" s="6">
        <f t="shared" si="4"/>
        <v>0</v>
      </c>
      <c r="AC37" s="6">
        <f t="shared" si="4"/>
        <v>0</v>
      </c>
      <c r="AD37" s="6">
        <f t="shared" si="4"/>
        <v>0</v>
      </c>
      <c r="AE37" s="6">
        <f t="shared" si="4"/>
        <v>0</v>
      </c>
      <c r="AF37" s="6">
        <f t="shared" si="4"/>
        <v>100</v>
      </c>
    </row>
    <row r="38" spans="1:32" x14ac:dyDescent="0.25">
      <c r="B38" s="1">
        <v>0.3</v>
      </c>
      <c r="C38">
        <v>107541652.03300001</v>
      </c>
      <c r="D38">
        <v>-362631.39775800001</v>
      </c>
      <c r="E38">
        <v>100</v>
      </c>
      <c r="F38">
        <v>-134</v>
      </c>
      <c r="G38">
        <v>-4.5</v>
      </c>
      <c r="H38">
        <v>0</v>
      </c>
      <c r="I38">
        <v>-209787234.04300001</v>
      </c>
      <c r="J38">
        <v>-405</v>
      </c>
      <c r="K38">
        <v>-64.695089999999993</v>
      </c>
      <c r="L38">
        <v>-65</v>
      </c>
      <c r="M38">
        <v>-2E-3</v>
      </c>
      <c r="N38">
        <v>-10.315574287600001</v>
      </c>
      <c r="O38">
        <v>-107</v>
      </c>
      <c r="P38">
        <v>0</v>
      </c>
      <c r="R38" s="1">
        <v>0.3</v>
      </c>
      <c r="S38" s="6">
        <f t="shared" si="5"/>
        <v>0</v>
      </c>
      <c r="T38" s="6">
        <f t="shared" si="4"/>
        <v>0</v>
      </c>
      <c r="U38" s="6">
        <f t="shared" si="4"/>
        <v>36.9639654329129</v>
      </c>
      <c r="V38" s="6">
        <f t="shared" si="4"/>
        <v>0</v>
      </c>
      <c r="W38" s="6">
        <f t="shared" si="4"/>
        <v>0</v>
      </c>
      <c r="X38" s="6">
        <v>0</v>
      </c>
      <c r="Y38" s="6">
        <f t="shared" si="4"/>
        <v>51.230499203878757</v>
      </c>
      <c r="Z38" s="6">
        <f t="shared" si="4"/>
        <v>5.074986959026611</v>
      </c>
      <c r="AA38" s="6">
        <f t="shared" si="4"/>
        <v>0.73524873342669095</v>
      </c>
      <c r="AB38" s="6">
        <f t="shared" si="4"/>
        <v>0</v>
      </c>
      <c r="AC38" s="6">
        <f t="shared" si="4"/>
        <v>0</v>
      </c>
      <c r="AD38" s="6">
        <f t="shared" si="4"/>
        <v>0</v>
      </c>
      <c r="AE38" s="6">
        <f t="shared" si="4"/>
        <v>0</v>
      </c>
      <c r="AF38" s="6">
        <f t="shared" si="4"/>
        <v>100</v>
      </c>
    </row>
    <row r="39" spans="1:32" x14ac:dyDescent="0.25">
      <c r="B39" s="1">
        <v>0.4</v>
      </c>
      <c r="C39">
        <v>107541652.03300001</v>
      </c>
      <c r="D39">
        <v>-362631.39775800001</v>
      </c>
      <c r="E39">
        <v>100</v>
      </c>
      <c r="F39">
        <v>-134</v>
      </c>
      <c r="G39">
        <v>-4.5</v>
      </c>
      <c r="H39">
        <v>0</v>
      </c>
      <c r="I39">
        <v>-138460389.60600001</v>
      </c>
      <c r="J39">
        <v>-402.03043000000002</v>
      </c>
      <c r="K39">
        <v>-64.555051000000006</v>
      </c>
      <c r="L39">
        <v>-65</v>
      </c>
      <c r="M39">
        <v>-2E-3</v>
      </c>
      <c r="N39">
        <v>-10.315574287600001</v>
      </c>
      <c r="O39">
        <v>-107</v>
      </c>
      <c r="P39">
        <v>-0.18171615569999999</v>
      </c>
      <c r="R39" s="1">
        <v>0.4</v>
      </c>
      <c r="S39" s="6">
        <f t="shared" si="5"/>
        <v>0</v>
      </c>
      <c r="T39" s="6">
        <f t="shared" si="4"/>
        <v>0</v>
      </c>
      <c r="U39" s="6">
        <f t="shared" si="4"/>
        <v>36.9639654329129</v>
      </c>
      <c r="V39" s="6">
        <f t="shared" si="4"/>
        <v>0</v>
      </c>
      <c r="W39" s="6">
        <f t="shared" si="4"/>
        <v>0</v>
      </c>
      <c r="X39" s="6">
        <v>0</v>
      </c>
      <c r="Y39" s="6">
        <f t="shared" si="4"/>
        <v>0.18728291261527108</v>
      </c>
      <c r="Z39" s="6">
        <f t="shared" si="4"/>
        <v>4.3045486157576871</v>
      </c>
      <c r="AA39" s="6">
        <f t="shared" si="4"/>
        <v>0.51719720127210134</v>
      </c>
      <c r="AB39" s="6">
        <f t="shared" si="4"/>
        <v>0</v>
      </c>
      <c r="AC39" s="6">
        <f t="shared" si="4"/>
        <v>0</v>
      </c>
      <c r="AD39" s="6">
        <f t="shared" si="4"/>
        <v>0</v>
      </c>
      <c r="AE39" s="6">
        <f t="shared" si="4"/>
        <v>0</v>
      </c>
      <c r="AF39" s="6">
        <f t="shared" si="4"/>
        <v>262.86234884902393</v>
      </c>
    </row>
    <row r="40" spans="1:32" x14ac:dyDescent="0.25">
      <c r="B40" s="1">
        <v>0.5</v>
      </c>
      <c r="C40">
        <v>107541652.03300001</v>
      </c>
      <c r="D40">
        <v>-362631.39775800001</v>
      </c>
      <c r="E40">
        <v>100</v>
      </c>
      <c r="F40">
        <v>-134</v>
      </c>
      <c r="G40">
        <v>-4.5</v>
      </c>
      <c r="H40">
        <v>0</v>
      </c>
      <c r="I40">
        <v>-142568930.29300001</v>
      </c>
      <c r="J40">
        <v>-402.21300000000002</v>
      </c>
      <c r="K40">
        <v>-64.446544000000003</v>
      </c>
      <c r="L40">
        <v>-65</v>
      </c>
      <c r="M40">
        <v>-2E-3</v>
      </c>
      <c r="N40">
        <v>-10.315574287600001</v>
      </c>
      <c r="O40">
        <v>-107</v>
      </c>
      <c r="P40">
        <v>-0.30083463799999999</v>
      </c>
      <c r="R40" s="1">
        <v>0.5</v>
      </c>
      <c r="S40" s="6">
        <f t="shared" si="5"/>
        <v>0</v>
      </c>
      <c r="T40" s="6">
        <f t="shared" si="4"/>
        <v>0</v>
      </c>
      <c r="U40" s="6">
        <f t="shared" si="4"/>
        <v>36.9639654329129</v>
      </c>
      <c r="V40" s="6">
        <f t="shared" si="4"/>
        <v>0</v>
      </c>
      <c r="W40" s="6">
        <f t="shared" si="4"/>
        <v>0</v>
      </c>
      <c r="X40" s="6">
        <v>0</v>
      </c>
      <c r="Y40" s="6">
        <f t="shared" si="4"/>
        <v>2.7744638396542345</v>
      </c>
      <c r="Z40" s="6">
        <f t="shared" si="4"/>
        <v>4.3519153821011667</v>
      </c>
      <c r="AA40" s="6">
        <f t="shared" si="4"/>
        <v>0.34824342696993665</v>
      </c>
      <c r="AB40" s="6">
        <f t="shared" si="4"/>
        <v>0</v>
      </c>
      <c r="AC40" s="6">
        <f t="shared" si="4"/>
        <v>0</v>
      </c>
      <c r="AD40" s="6">
        <f t="shared" si="4"/>
        <v>0</v>
      </c>
      <c r="AE40" s="6">
        <f t="shared" si="4"/>
        <v>0</v>
      </c>
      <c r="AF40" s="6">
        <f t="shared" si="4"/>
        <v>500.72569188643604</v>
      </c>
    </row>
    <row r="41" spans="1:32" x14ac:dyDescent="0.25">
      <c r="B41" s="1">
        <v>0.6</v>
      </c>
      <c r="C41">
        <v>107541652.03300001</v>
      </c>
      <c r="D41">
        <v>-362631.39775800001</v>
      </c>
      <c r="E41">
        <v>100</v>
      </c>
      <c r="F41">
        <v>-134</v>
      </c>
      <c r="G41">
        <v>-4.5</v>
      </c>
      <c r="H41">
        <v>0</v>
      </c>
      <c r="I41">
        <v>-138164312.88699999</v>
      </c>
      <c r="J41">
        <v>-402.19090999999997</v>
      </c>
      <c r="K41">
        <v>-64.319830999999994</v>
      </c>
      <c r="L41">
        <v>-65</v>
      </c>
      <c r="M41">
        <v>-2E-3</v>
      </c>
      <c r="N41">
        <v>-10.315574287600001</v>
      </c>
      <c r="O41">
        <v>-107</v>
      </c>
      <c r="P41">
        <v>-0.43577784190000002</v>
      </c>
      <c r="R41" s="1">
        <v>0.6</v>
      </c>
      <c r="S41" s="6">
        <f t="shared" si="5"/>
        <v>0</v>
      </c>
      <c r="T41" s="6">
        <f t="shared" si="4"/>
        <v>0</v>
      </c>
      <c r="U41" s="6">
        <f t="shared" si="4"/>
        <v>36.9639654329129</v>
      </c>
      <c r="V41" s="6">
        <f t="shared" si="4"/>
        <v>0</v>
      </c>
      <c r="W41" s="6">
        <f t="shared" si="4"/>
        <v>0</v>
      </c>
      <c r="X41" s="6">
        <v>0</v>
      </c>
      <c r="Y41" s="6">
        <f t="shared" si="4"/>
        <v>0.40071739646875765</v>
      </c>
      <c r="Z41" s="6">
        <f t="shared" si="4"/>
        <v>4.3461842550346734</v>
      </c>
      <c r="AA41" s="6">
        <f t="shared" si="4"/>
        <v>0.15094150540587908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770.1888430286258</v>
      </c>
    </row>
    <row r="42" spans="1:32" x14ac:dyDescent="0.25">
      <c r="B42" s="1">
        <v>0.7</v>
      </c>
      <c r="C42">
        <v>107541652.03300001</v>
      </c>
      <c r="D42">
        <v>-362631.39775800001</v>
      </c>
      <c r="E42">
        <v>12.222222222199999</v>
      </c>
      <c r="F42">
        <v>-134</v>
      </c>
      <c r="G42">
        <v>-4.5</v>
      </c>
      <c r="H42">
        <v>0</v>
      </c>
      <c r="I42">
        <v>-138158443.38299999</v>
      </c>
      <c r="J42">
        <v>-402.31741</v>
      </c>
      <c r="K42">
        <v>-64.248264000000006</v>
      </c>
      <c r="L42">
        <v>-65</v>
      </c>
      <c r="M42">
        <v>-2E-3</v>
      </c>
      <c r="N42">
        <v>-10.315574287600001</v>
      </c>
      <c r="O42">
        <v>-107</v>
      </c>
      <c r="P42">
        <v>-5.0016641610000002E-2</v>
      </c>
      <c r="R42" s="1">
        <v>0.7</v>
      </c>
      <c r="S42" s="6">
        <f t="shared" si="5"/>
        <v>0</v>
      </c>
      <c r="T42" s="6">
        <f t="shared" si="4"/>
        <v>0</v>
      </c>
      <c r="U42" s="6">
        <f t="shared" si="4"/>
        <v>83.259959780452192</v>
      </c>
      <c r="V42" s="6">
        <f t="shared" si="4"/>
        <v>0</v>
      </c>
      <c r="W42" s="6">
        <f t="shared" si="4"/>
        <v>0</v>
      </c>
      <c r="X42" s="6">
        <v>0</v>
      </c>
      <c r="Y42" s="6">
        <f t="shared" si="4"/>
        <v>0.40494857871418666</v>
      </c>
      <c r="Z42" s="6">
        <f t="shared" si="4"/>
        <v>4.3790039731836092</v>
      </c>
      <c r="AA42" s="6">
        <f t="shared" si="4"/>
        <v>3.9506162382105733E-2</v>
      </c>
      <c r="AB42" s="6">
        <f t="shared" si="4"/>
        <v>0</v>
      </c>
      <c r="AC42" s="6">
        <f t="shared" si="4"/>
        <v>0</v>
      </c>
      <c r="AD42" s="6">
        <f t="shared" si="4"/>
        <v>0</v>
      </c>
      <c r="AE42" s="6">
        <f t="shared" si="4"/>
        <v>0</v>
      </c>
      <c r="AF42" s="6">
        <f t="shared" si="4"/>
        <v>0.12359668169874692</v>
      </c>
    </row>
    <row r="43" spans="1:32" x14ac:dyDescent="0.25">
      <c r="B43" s="1">
        <v>0.8</v>
      </c>
      <c r="C43">
        <v>107541652.03300001</v>
      </c>
      <c r="D43">
        <v>-362631.39775800001</v>
      </c>
      <c r="E43">
        <v>52.166666666700003</v>
      </c>
      <c r="F43">
        <v>-134</v>
      </c>
      <c r="G43">
        <v>-4.5</v>
      </c>
      <c r="H43">
        <v>0</v>
      </c>
      <c r="I43">
        <v>-138427824.65900001</v>
      </c>
      <c r="J43">
        <v>-399.43473</v>
      </c>
      <c r="K43">
        <v>-64.249032</v>
      </c>
      <c r="L43">
        <v>-65</v>
      </c>
      <c r="M43">
        <v>-2E-3</v>
      </c>
      <c r="N43">
        <v>-10.315574287600001</v>
      </c>
      <c r="O43">
        <v>-107</v>
      </c>
      <c r="P43">
        <v>-5.008804033E-2</v>
      </c>
      <c r="R43" s="1">
        <v>0.8</v>
      </c>
      <c r="S43" s="6">
        <f t="shared" si="5"/>
        <v>0</v>
      </c>
      <c r="T43" s="6">
        <f t="shared" si="4"/>
        <v>0</v>
      </c>
      <c r="U43" s="6">
        <f t="shared" si="4"/>
        <v>28.550464699118113</v>
      </c>
      <c r="V43" s="6">
        <f t="shared" si="4"/>
        <v>0</v>
      </c>
      <c r="W43" s="6">
        <f t="shared" si="4"/>
        <v>0</v>
      </c>
      <c r="X43" s="6">
        <v>0</v>
      </c>
      <c r="Y43" s="6">
        <f t="shared" si="4"/>
        <v>0.21075818847666092</v>
      </c>
      <c r="Z43" s="6">
        <f t="shared" si="4"/>
        <v>3.6311087548946062</v>
      </c>
      <c r="AA43" s="6">
        <f t="shared" si="4"/>
        <v>4.0701997661516165E-2</v>
      </c>
      <c r="AB43" s="6">
        <f t="shared" si="4"/>
        <v>0</v>
      </c>
      <c r="AC43" s="6">
        <f t="shared" si="4"/>
        <v>0</v>
      </c>
      <c r="AD43" s="6">
        <f t="shared" si="4"/>
        <v>0</v>
      </c>
      <c r="AE43" s="6">
        <f t="shared" si="4"/>
        <v>0</v>
      </c>
      <c r="AF43" s="6">
        <f t="shared" si="4"/>
        <v>1.8976812354169838E-2</v>
      </c>
    </row>
    <row r="44" spans="1:32" x14ac:dyDescent="0.25">
      <c r="B44" s="1">
        <v>0.9</v>
      </c>
      <c r="C44">
        <v>107541652.03300001</v>
      </c>
      <c r="D44">
        <v>-362631.39775800001</v>
      </c>
      <c r="E44">
        <v>68.305555555599994</v>
      </c>
      <c r="F44">
        <v>-134</v>
      </c>
      <c r="G44">
        <v>-4.5</v>
      </c>
      <c r="H44">
        <v>0</v>
      </c>
      <c r="I44">
        <v>-138572241.324</v>
      </c>
      <c r="J44">
        <v>-393.77652</v>
      </c>
      <c r="K44">
        <v>-64.249945999999994</v>
      </c>
      <c r="L44">
        <v>-65</v>
      </c>
      <c r="M44">
        <v>-2E-3</v>
      </c>
      <c r="N44">
        <v>-10.315574287600001</v>
      </c>
      <c r="O44">
        <v>-107</v>
      </c>
      <c r="P44">
        <v>-5.0003906709999997E-2</v>
      </c>
      <c r="R44" s="1">
        <v>0.9</v>
      </c>
      <c r="S44" s="6">
        <f t="shared" si="5"/>
        <v>0</v>
      </c>
      <c r="T44" s="6">
        <f t="shared" si="4"/>
        <v>0</v>
      </c>
      <c r="U44" s="6">
        <f t="shared" si="4"/>
        <v>6.4460025000689081</v>
      </c>
      <c r="V44" s="6">
        <f t="shared" si="4"/>
        <v>0</v>
      </c>
      <c r="W44" s="6">
        <f t="shared" si="4"/>
        <v>0</v>
      </c>
      <c r="X44" s="6">
        <v>0</v>
      </c>
      <c r="Y44" s="6">
        <f t="shared" si="4"/>
        <v>0.10665173776273675</v>
      </c>
      <c r="Z44" s="6">
        <f t="shared" si="4"/>
        <v>2.1631177870885976</v>
      </c>
      <c r="AA44" s="6">
        <f t="shared" si="4"/>
        <v>4.2125166210192751E-2</v>
      </c>
      <c r="AB44" s="6">
        <f t="shared" si="4"/>
        <v>0</v>
      </c>
      <c r="AC44" s="6">
        <f t="shared" si="4"/>
        <v>0</v>
      </c>
      <c r="AD44" s="6">
        <f t="shared" si="4"/>
        <v>0</v>
      </c>
      <c r="AE44" s="6">
        <f t="shared" si="4"/>
        <v>0</v>
      </c>
      <c r="AF44" s="6">
        <f t="shared" si="4"/>
        <v>0.14902653799610532</v>
      </c>
    </row>
    <row r="45" spans="1:32" x14ac:dyDescent="0.25">
      <c r="B45" s="1">
        <v>1</v>
      </c>
      <c r="C45" s="6">
        <v>107541652.03300001</v>
      </c>
      <c r="D45">
        <v>-362631.39775800001</v>
      </c>
      <c r="E45" s="6">
        <v>73.011904761899999</v>
      </c>
      <c r="F45">
        <v>-134</v>
      </c>
      <c r="G45">
        <v>-4.5</v>
      </c>
      <c r="H45" s="6">
        <v>0</v>
      </c>
      <c r="I45" s="6">
        <v>-138720188.81600001</v>
      </c>
      <c r="J45" s="6">
        <v>-385.43902000000003</v>
      </c>
      <c r="K45" s="6">
        <v>-64.222892000000002</v>
      </c>
      <c r="L45" s="6">
        <v>-65</v>
      </c>
      <c r="M45">
        <v>-2E-3</v>
      </c>
      <c r="N45">
        <v>-10.315574287600001</v>
      </c>
      <c r="O45" s="6">
        <v>-107</v>
      </c>
      <c r="P45" s="6">
        <v>-5.0078537020000001E-2</v>
      </c>
      <c r="R45" s="1">
        <v>1</v>
      </c>
      <c r="S45" s="6">
        <f t="shared" si="5"/>
        <v>0</v>
      </c>
      <c r="T45" s="6">
        <f t="shared" si="4"/>
        <v>0</v>
      </c>
      <c r="U45" s="6">
        <f t="shared" si="4"/>
        <v>0</v>
      </c>
      <c r="V45" s="6">
        <f t="shared" si="4"/>
        <v>0</v>
      </c>
      <c r="W45" s="6">
        <f t="shared" si="4"/>
        <v>0</v>
      </c>
      <c r="X45" s="6">
        <v>0</v>
      </c>
      <c r="Y45" s="6">
        <f t="shared" si="4"/>
        <v>0</v>
      </c>
      <c r="Z45" s="6">
        <f t="shared" si="4"/>
        <v>0</v>
      </c>
      <c r="AA45" s="6">
        <f t="shared" si="4"/>
        <v>0</v>
      </c>
      <c r="AB45" s="6">
        <f t="shared" si="4"/>
        <v>0</v>
      </c>
      <c r="AC45" s="6">
        <f t="shared" si="4"/>
        <v>0</v>
      </c>
      <c r="AD45" s="6">
        <f t="shared" si="4"/>
        <v>0</v>
      </c>
      <c r="AE45" s="6">
        <f t="shared" si="4"/>
        <v>0</v>
      </c>
      <c r="AF45" s="6">
        <f t="shared" si="4"/>
        <v>0</v>
      </c>
    </row>
    <row r="47" spans="1:32" x14ac:dyDescent="0.25">
      <c r="A47" t="s">
        <v>18</v>
      </c>
      <c r="B47">
        <v>5</v>
      </c>
      <c r="C47">
        <v>4</v>
      </c>
      <c r="D47">
        <v>50.1</v>
      </c>
      <c r="E47">
        <v>2</v>
      </c>
      <c r="F47">
        <v>2</v>
      </c>
      <c r="G47">
        <v>249</v>
      </c>
      <c r="H47">
        <v>54</v>
      </c>
      <c r="I47">
        <v>0.53</v>
      </c>
      <c r="J47">
        <v>15</v>
      </c>
      <c r="K47">
        <v>900.3</v>
      </c>
      <c r="L47">
        <v>1</v>
      </c>
      <c r="M47">
        <v>4</v>
      </c>
      <c r="N47">
        <v>2.0099999999999998</v>
      </c>
      <c r="O47">
        <v>0.01</v>
      </c>
      <c r="P47">
        <v>550</v>
      </c>
      <c r="Q47">
        <v>44</v>
      </c>
      <c r="R47">
        <v>0.01</v>
      </c>
      <c r="S47">
        <v>5.0000000000000001E-3</v>
      </c>
      <c r="T47">
        <v>5.0000000000000001E-3</v>
      </c>
      <c r="U47">
        <v>1</v>
      </c>
    </row>
    <row r="48" spans="1:32" x14ac:dyDescent="0.25">
      <c r="B48" s="3" t="s">
        <v>15</v>
      </c>
      <c r="R48" s="2" t="s">
        <v>17</v>
      </c>
    </row>
    <row r="49" spans="1:32" x14ac:dyDescent="0.25">
      <c r="B49" s="1" t="s">
        <v>14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1" t="s">
        <v>12</v>
      </c>
      <c r="P49" s="1" t="s">
        <v>13</v>
      </c>
      <c r="R49" s="1" t="s">
        <v>16</v>
      </c>
      <c r="S49" s="1" t="s">
        <v>0</v>
      </c>
      <c r="T49" s="1" t="s">
        <v>1</v>
      </c>
      <c r="U49" s="1" t="s">
        <v>2</v>
      </c>
      <c r="V49" s="1" t="s">
        <v>3</v>
      </c>
      <c r="W49" s="1" t="s">
        <v>4</v>
      </c>
      <c r="X49" s="1" t="s">
        <v>5</v>
      </c>
      <c r="Y49" s="1" t="s">
        <v>6</v>
      </c>
      <c r="Z49" s="1" t="s">
        <v>7</v>
      </c>
      <c r="AA49" s="1" t="s">
        <v>8</v>
      </c>
      <c r="AB49" s="1" t="s">
        <v>9</v>
      </c>
      <c r="AC49" s="1" t="s">
        <v>10</v>
      </c>
      <c r="AD49" s="1" t="s">
        <v>11</v>
      </c>
      <c r="AE49" s="1" t="s">
        <v>12</v>
      </c>
      <c r="AF49" s="1" t="s">
        <v>13</v>
      </c>
    </row>
    <row r="50" spans="1:32" x14ac:dyDescent="0.25">
      <c r="B50" s="1">
        <v>0.05</v>
      </c>
      <c r="C50">
        <v>36899364.664700001</v>
      </c>
      <c r="D50">
        <v>-268398.04918999999</v>
      </c>
      <c r="E50">
        <v>100</v>
      </c>
      <c r="F50">
        <v>-40.1</v>
      </c>
      <c r="G50">
        <v>-14.47</v>
      </c>
      <c r="H50">
        <v>0</v>
      </c>
      <c r="I50">
        <v>-193333333.333</v>
      </c>
      <c r="J50" s="4">
        <v>-405.3</v>
      </c>
      <c r="K50">
        <v>-54.941319999999997</v>
      </c>
      <c r="L50">
        <v>-55</v>
      </c>
      <c r="M50">
        <v>0</v>
      </c>
      <c r="N50">
        <v>-2.9215926535899999</v>
      </c>
      <c r="O50">
        <v>-97.3</v>
      </c>
      <c r="P50">
        <v>0</v>
      </c>
      <c r="R50" s="1">
        <v>0.05</v>
      </c>
      <c r="S50" s="6">
        <f>ABS((C50-C$60)/C$60)*100</f>
        <v>0</v>
      </c>
      <c r="T50" s="6">
        <f t="shared" ref="T50:AF60" si="6">ABS((D50-D$60)/D$60)*100</f>
        <v>0</v>
      </c>
      <c r="U50" s="6">
        <f t="shared" si="6"/>
        <v>1.7984390906351584</v>
      </c>
      <c r="V50" s="6">
        <f t="shared" si="6"/>
        <v>0</v>
      </c>
      <c r="W50" s="6">
        <f t="shared" si="6"/>
        <v>0</v>
      </c>
      <c r="X50" s="6">
        <v>0</v>
      </c>
      <c r="Y50" s="6">
        <f t="shared" si="6"/>
        <v>154.97050387988384</v>
      </c>
      <c r="Z50" s="6">
        <f t="shared" si="6"/>
        <v>3.3236355786335143</v>
      </c>
      <c r="AA50" s="6">
        <f t="shared" si="6"/>
        <v>1.9839011866193257</v>
      </c>
      <c r="AB50" s="6">
        <f t="shared" si="6"/>
        <v>0</v>
      </c>
      <c r="AC50" s="6">
        <v>0</v>
      </c>
      <c r="AD50" s="6">
        <f t="shared" si="6"/>
        <v>0</v>
      </c>
      <c r="AE50" s="6">
        <f t="shared" si="6"/>
        <v>0</v>
      </c>
      <c r="AF50" s="6">
        <f t="shared" si="6"/>
        <v>100</v>
      </c>
    </row>
    <row r="51" spans="1:32" x14ac:dyDescent="0.25">
      <c r="B51" s="1">
        <v>0.1</v>
      </c>
      <c r="C51">
        <v>36899364.664700001</v>
      </c>
      <c r="D51">
        <v>-268398.04918999999</v>
      </c>
      <c r="E51">
        <v>100</v>
      </c>
      <c r="F51">
        <v>-40.1</v>
      </c>
      <c r="G51">
        <v>-14.47</v>
      </c>
      <c r="H51">
        <v>0</v>
      </c>
      <c r="I51">
        <v>-193333333.333</v>
      </c>
      <c r="J51" s="5">
        <v>-405.3</v>
      </c>
      <c r="K51">
        <v>-54.911987000000003</v>
      </c>
      <c r="L51">
        <v>-55</v>
      </c>
      <c r="M51">
        <v>0</v>
      </c>
      <c r="N51">
        <v>-2.9215926535899999</v>
      </c>
      <c r="O51">
        <v>-97.3</v>
      </c>
      <c r="P51">
        <v>0</v>
      </c>
      <c r="R51" s="1">
        <v>0.1</v>
      </c>
      <c r="S51" s="6">
        <f t="shared" ref="S51:S60" si="7">ABS((C51-C$60)/C$60)*100</f>
        <v>0</v>
      </c>
      <c r="T51" s="6">
        <f t="shared" si="6"/>
        <v>0</v>
      </c>
      <c r="U51" s="6">
        <f t="shared" si="6"/>
        <v>1.7984390906351584</v>
      </c>
      <c r="V51" s="6">
        <f t="shared" si="6"/>
        <v>0</v>
      </c>
      <c r="W51" s="6">
        <f t="shared" si="6"/>
        <v>0</v>
      </c>
      <c r="X51" s="6">
        <v>0</v>
      </c>
      <c r="Y51" s="6">
        <f t="shared" si="6"/>
        <v>154.97050387988384</v>
      </c>
      <c r="Z51" s="6">
        <f t="shared" si="6"/>
        <v>3.3236355786335143</v>
      </c>
      <c r="AA51" s="6">
        <f t="shared" si="6"/>
        <v>1.9294522987239038</v>
      </c>
      <c r="AB51" s="6">
        <f t="shared" si="6"/>
        <v>0</v>
      </c>
      <c r="AC51" s="6">
        <v>0</v>
      </c>
      <c r="AD51" s="6">
        <f t="shared" si="6"/>
        <v>0</v>
      </c>
      <c r="AE51" s="6">
        <f t="shared" si="6"/>
        <v>0</v>
      </c>
      <c r="AF51" s="6">
        <f t="shared" si="6"/>
        <v>100</v>
      </c>
    </row>
    <row r="52" spans="1:32" x14ac:dyDescent="0.25">
      <c r="B52" s="1">
        <v>0.2</v>
      </c>
      <c r="C52">
        <v>36899364.664700001</v>
      </c>
      <c r="D52">
        <v>-268398.04918999999</v>
      </c>
      <c r="E52" s="5">
        <v>100</v>
      </c>
      <c r="F52">
        <v>-40.1</v>
      </c>
      <c r="G52">
        <v>-14.47</v>
      </c>
      <c r="H52">
        <v>0</v>
      </c>
      <c r="I52">
        <v>-193333333.333</v>
      </c>
      <c r="J52">
        <v>-405.3</v>
      </c>
      <c r="K52">
        <v>-54.853335000000001</v>
      </c>
      <c r="L52">
        <v>-55</v>
      </c>
      <c r="M52">
        <v>0</v>
      </c>
      <c r="N52">
        <v>-2.9215926535899999</v>
      </c>
      <c r="O52">
        <v>-97.3</v>
      </c>
      <c r="P52">
        <v>0</v>
      </c>
      <c r="R52" s="1">
        <v>0.2</v>
      </c>
      <c r="S52" s="6">
        <f t="shared" si="7"/>
        <v>0</v>
      </c>
      <c r="T52" s="6">
        <f t="shared" si="6"/>
        <v>0</v>
      </c>
      <c r="U52" s="6">
        <f t="shared" si="6"/>
        <v>1.7984390906351584</v>
      </c>
      <c r="V52" s="6">
        <f t="shared" si="6"/>
        <v>0</v>
      </c>
      <c r="W52" s="6">
        <f t="shared" si="6"/>
        <v>0</v>
      </c>
      <c r="X52" s="6">
        <v>0</v>
      </c>
      <c r="Y52" s="6">
        <f t="shared" si="6"/>
        <v>154.97050387988384</v>
      </c>
      <c r="Z52" s="6">
        <f t="shared" si="6"/>
        <v>3.3236355786335143</v>
      </c>
      <c r="AA52" s="6">
        <f t="shared" si="6"/>
        <v>1.8205805101975665</v>
      </c>
      <c r="AB52" s="6">
        <f t="shared" si="6"/>
        <v>0</v>
      </c>
      <c r="AC52" s="6">
        <v>0</v>
      </c>
      <c r="AD52" s="6">
        <f t="shared" si="6"/>
        <v>0</v>
      </c>
      <c r="AE52" s="6">
        <f t="shared" si="6"/>
        <v>0</v>
      </c>
      <c r="AF52" s="6">
        <f t="shared" si="6"/>
        <v>100</v>
      </c>
    </row>
    <row r="53" spans="1:32" x14ac:dyDescent="0.25">
      <c r="B53" s="1">
        <v>0.3</v>
      </c>
      <c r="C53">
        <v>36899364.664700001</v>
      </c>
      <c r="D53">
        <v>-268398.04918999999</v>
      </c>
      <c r="E53">
        <v>100</v>
      </c>
      <c r="F53">
        <v>-40.1</v>
      </c>
      <c r="G53">
        <v>-14.47</v>
      </c>
      <c r="H53">
        <v>0</v>
      </c>
      <c r="I53">
        <v>-193333333.333</v>
      </c>
      <c r="J53">
        <v>-405.3</v>
      </c>
      <c r="K53">
        <v>-54.794702000000001</v>
      </c>
      <c r="L53">
        <v>-55</v>
      </c>
      <c r="M53">
        <v>0</v>
      </c>
      <c r="N53">
        <v>-2.9215926535899999</v>
      </c>
      <c r="O53">
        <v>-97.3</v>
      </c>
      <c r="P53">
        <v>0</v>
      </c>
      <c r="R53" s="1">
        <v>0.3</v>
      </c>
      <c r="S53" s="6">
        <f t="shared" si="7"/>
        <v>0</v>
      </c>
      <c r="T53" s="6">
        <f t="shared" si="6"/>
        <v>0</v>
      </c>
      <c r="U53" s="6">
        <f t="shared" si="6"/>
        <v>1.7984390906351584</v>
      </c>
      <c r="V53" s="6">
        <f t="shared" si="6"/>
        <v>0</v>
      </c>
      <c r="W53" s="6">
        <f t="shared" si="6"/>
        <v>0</v>
      </c>
      <c r="X53" s="6">
        <v>0</v>
      </c>
      <c r="Y53" s="6">
        <f t="shared" si="6"/>
        <v>154.97050387988384</v>
      </c>
      <c r="Z53" s="6">
        <f t="shared" si="6"/>
        <v>3.3236355786335143</v>
      </c>
      <c r="AA53" s="6">
        <f t="shared" si="6"/>
        <v>1.71174399010167</v>
      </c>
      <c r="AB53" s="6">
        <f t="shared" si="6"/>
        <v>0</v>
      </c>
      <c r="AC53" s="6">
        <v>0</v>
      </c>
      <c r="AD53" s="6">
        <f t="shared" si="6"/>
        <v>0</v>
      </c>
      <c r="AE53" s="6">
        <f t="shared" si="6"/>
        <v>0</v>
      </c>
      <c r="AF53" s="6">
        <f t="shared" si="6"/>
        <v>100</v>
      </c>
    </row>
    <row r="54" spans="1:32" x14ac:dyDescent="0.25">
      <c r="B54" s="1">
        <v>0.4</v>
      </c>
      <c r="C54">
        <v>36899364.664700001</v>
      </c>
      <c r="D54">
        <v>-268398.04918999999</v>
      </c>
      <c r="E54">
        <v>100</v>
      </c>
      <c r="F54">
        <v>-40.1</v>
      </c>
      <c r="G54">
        <v>-14.47</v>
      </c>
      <c r="H54">
        <v>0</v>
      </c>
      <c r="I54">
        <v>-105600932.311</v>
      </c>
      <c r="J54">
        <v>-404.68180999999998</v>
      </c>
      <c r="K54">
        <v>-54.676813000000003</v>
      </c>
      <c r="L54">
        <v>-55</v>
      </c>
      <c r="M54">
        <v>0</v>
      </c>
      <c r="N54">
        <v>-2.9215926535899999</v>
      </c>
      <c r="O54">
        <v>-97.3</v>
      </c>
      <c r="P54">
        <v>-0.56515504800000005</v>
      </c>
      <c r="R54" s="1">
        <v>0.4</v>
      </c>
      <c r="S54" s="6">
        <f t="shared" si="7"/>
        <v>0</v>
      </c>
      <c r="T54" s="6">
        <f t="shared" si="6"/>
        <v>0</v>
      </c>
      <c r="U54" s="6">
        <f t="shared" si="6"/>
        <v>1.7984390906351584</v>
      </c>
      <c r="V54" s="6">
        <f t="shared" si="6"/>
        <v>0</v>
      </c>
      <c r="W54" s="6">
        <f t="shared" si="6"/>
        <v>0</v>
      </c>
      <c r="X54" s="6">
        <v>0</v>
      </c>
      <c r="Y54" s="6">
        <f t="shared" si="6"/>
        <v>39.267877180522078</v>
      </c>
      <c r="Z54" s="6">
        <f t="shared" si="6"/>
        <v>3.1660396292667286</v>
      </c>
      <c r="AA54" s="6">
        <f t="shared" si="6"/>
        <v>1.492914516638179</v>
      </c>
      <c r="AB54" s="6">
        <f t="shared" si="6"/>
        <v>0</v>
      </c>
      <c r="AC54" s="6">
        <v>0</v>
      </c>
      <c r="AD54" s="6">
        <f t="shared" si="6"/>
        <v>0</v>
      </c>
      <c r="AE54" s="6">
        <f t="shared" si="6"/>
        <v>0</v>
      </c>
      <c r="AF54" s="6">
        <f t="shared" si="6"/>
        <v>978.13713167967046</v>
      </c>
    </row>
    <row r="55" spans="1:32" x14ac:dyDescent="0.25">
      <c r="B55" s="1">
        <v>0.5</v>
      </c>
      <c r="C55">
        <v>36899364.664700001</v>
      </c>
      <c r="D55">
        <v>-268398.04918999999</v>
      </c>
      <c r="E55">
        <v>100</v>
      </c>
      <c r="F55">
        <v>-40.1</v>
      </c>
      <c r="G55">
        <v>-14.47</v>
      </c>
      <c r="H55">
        <v>0</v>
      </c>
      <c r="I55">
        <v>-83561733.930899993</v>
      </c>
      <c r="J55">
        <v>-404.74680999999998</v>
      </c>
      <c r="K55">
        <v>-54.408991</v>
      </c>
      <c r="L55">
        <v>-55</v>
      </c>
      <c r="M55">
        <v>0</v>
      </c>
      <c r="N55">
        <v>-2.9215926535899999</v>
      </c>
      <c r="O55">
        <v>-97.3</v>
      </c>
      <c r="P55">
        <v>-1</v>
      </c>
      <c r="R55" s="1">
        <v>0.5</v>
      </c>
      <c r="S55" s="6">
        <f t="shared" si="7"/>
        <v>0</v>
      </c>
      <c r="T55" s="6">
        <f t="shared" si="6"/>
        <v>0</v>
      </c>
      <c r="U55" s="6">
        <f t="shared" si="6"/>
        <v>1.7984390906351584</v>
      </c>
      <c r="V55" s="6">
        <f t="shared" si="6"/>
        <v>0</v>
      </c>
      <c r="W55" s="6">
        <f t="shared" si="6"/>
        <v>0</v>
      </c>
      <c r="X55" s="6">
        <v>0</v>
      </c>
      <c r="Y55" s="6">
        <f t="shared" si="6"/>
        <v>10.202296924871169</v>
      </c>
      <c r="Z55" s="6">
        <f t="shared" si="6"/>
        <v>3.1826101605092925</v>
      </c>
      <c r="AA55" s="6">
        <f t="shared" si="6"/>
        <v>0.99577443366232377</v>
      </c>
      <c r="AB55" s="6">
        <f t="shared" si="6"/>
        <v>0</v>
      </c>
      <c r="AC55" s="6">
        <v>0</v>
      </c>
      <c r="AD55" s="6">
        <f t="shared" si="6"/>
        <v>0</v>
      </c>
      <c r="AE55" s="6">
        <f t="shared" si="6"/>
        <v>0</v>
      </c>
      <c r="AF55" s="6">
        <f t="shared" si="6"/>
        <v>1807.683803754453</v>
      </c>
    </row>
    <row r="56" spans="1:32" x14ac:dyDescent="0.25">
      <c r="B56" s="1">
        <v>0.6</v>
      </c>
      <c r="C56">
        <v>36899364.664700001</v>
      </c>
      <c r="D56">
        <v>-268398.04918999999</v>
      </c>
      <c r="E56">
        <v>100</v>
      </c>
      <c r="F56">
        <v>-40.1</v>
      </c>
      <c r="G56">
        <v>-14.47</v>
      </c>
      <c r="H56">
        <v>0</v>
      </c>
      <c r="I56">
        <v>-83644087.019700006</v>
      </c>
      <c r="J56">
        <v>-404.52541000000002</v>
      </c>
      <c r="K56">
        <v>-54.039667999999999</v>
      </c>
      <c r="L56">
        <v>-55</v>
      </c>
      <c r="M56">
        <v>0</v>
      </c>
      <c r="N56">
        <v>-2.9215926535899999</v>
      </c>
      <c r="O56">
        <v>-97.3</v>
      </c>
      <c r="P56">
        <v>-1</v>
      </c>
      <c r="R56" s="1">
        <v>0.6</v>
      </c>
      <c r="S56" s="6">
        <f t="shared" si="7"/>
        <v>0</v>
      </c>
      <c r="T56" s="6">
        <f t="shared" si="6"/>
        <v>0</v>
      </c>
      <c r="U56" s="6">
        <f t="shared" si="6"/>
        <v>1.7984390906351584</v>
      </c>
      <c r="V56" s="6">
        <f t="shared" si="6"/>
        <v>0</v>
      </c>
      <c r="W56" s="6">
        <f t="shared" si="6"/>
        <v>0</v>
      </c>
      <c r="X56" s="6">
        <v>0</v>
      </c>
      <c r="Y56" s="6">
        <f t="shared" si="6"/>
        <v>10.310905244944134</v>
      </c>
      <c r="Z56" s="6">
        <f t="shared" si="6"/>
        <v>3.1261683817846304</v>
      </c>
      <c r="AA56" s="6">
        <f t="shared" si="6"/>
        <v>0.3102248265916171</v>
      </c>
      <c r="AB56" s="6">
        <f t="shared" si="6"/>
        <v>0</v>
      </c>
      <c r="AC56" s="6">
        <v>0</v>
      </c>
      <c r="AD56" s="6">
        <f t="shared" si="6"/>
        <v>0</v>
      </c>
      <c r="AE56" s="6">
        <f t="shared" si="6"/>
        <v>0</v>
      </c>
      <c r="AF56" s="6">
        <f t="shared" si="6"/>
        <v>1807.683803754453</v>
      </c>
    </row>
    <row r="57" spans="1:32" x14ac:dyDescent="0.25">
      <c r="B57" s="1">
        <v>0.7</v>
      </c>
      <c r="C57">
        <v>36899364.664700001</v>
      </c>
      <c r="D57">
        <v>-268398.04918999999</v>
      </c>
      <c r="E57">
        <v>94.565277777800006</v>
      </c>
      <c r="F57">
        <v>-40.1</v>
      </c>
      <c r="G57">
        <v>-14.47</v>
      </c>
      <c r="H57">
        <v>0</v>
      </c>
      <c r="I57">
        <v>-77310776.871199995</v>
      </c>
      <c r="J57">
        <v>-404.41478999999998</v>
      </c>
      <c r="K57">
        <v>-53.865127999999999</v>
      </c>
      <c r="L57">
        <v>-55</v>
      </c>
      <c r="M57">
        <v>0</v>
      </c>
      <c r="N57">
        <v>-2.9215926535899999</v>
      </c>
      <c r="O57">
        <v>-97.3</v>
      </c>
      <c r="P57">
        <v>-5.1504150429999999E-2</v>
      </c>
      <c r="R57" s="1">
        <v>0.7</v>
      </c>
      <c r="S57" s="6">
        <f t="shared" si="7"/>
        <v>0</v>
      </c>
      <c r="T57" s="6">
        <f t="shared" si="6"/>
        <v>0</v>
      </c>
      <c r="U57" s="6">
        <f t="shared" si="6"/>
        <v>3.7340233004763164</v>
      </c>
      <c r="V57" s="6">
        <f t="shared" si="6"/>
        <v>0</v>
      </c>
      <c r="W57" s="6">
        <f t="shared" si="6"/>
        <v>0</v>
      </c>
      <c r="X57" s="6">
        <v>0</v>
      </c>
      <c r="Y57" s="6">
        <f t="shared" si="6"/>
        <v>1.9584537977368228</v>
      </c>
      <c r="Z57" s="6">
        <f t="shared" si="6"/>
        <v>3.0979678869222753</v>
      </c>
      <c r="AA57" s="6">
        <f t="shared" si="6"/>
        <v>1.3762112803224043E-2</v>
      </c>
      <c r="AB57" s="6">
        <f t="shared" si="6"/>
        <v>0</v>
      </c>
      <c r="AC57" s="6">
        <v>0</v>
      </c>
      <c r="AD57" s="6">
        <f t="shared" si="6"/>
        <v>0</v>
      </c>
      <c r="AE57" s="6">
        <f t="shared" si="6"/>
        <v>0</v>
      </c>
      <c r="AF57" s="6">
        <f t="shared" si="6"/>
        <v>1.7463663985560678</v>
      </c>
    </row>
    <row r="58" spans="1:32" x14ac:dyDescent="0.25">
      <c r="B58" s="1">
        <v>0.8</v>
      </c>
      <c r="C58">
        <v>36899364.664700001</v>
      </c>
      <c r="D58">
        <v>-268398.04918999999</v>
      </c>
      <c r="E58">
        <v>96.8305555556</v>
      </c>
      <c r="F58">
        <v>-40.1</v>
      </c>
      <c r="G58">
        <v>-14.47</v>
      </c>
      <c r="H58">
        <v>0</v>
      </c>
      <c r="I58">
        <v>-72912312.0255</v>
      </c>
      <c r="J58">
        <v>-402.56981000000002</v>
      </c>
      <c r="K58">
        <v>-53.865070000000003</v>
      </c>
      <c r="L58">
        <v>-55</v>
      </c>
      <c r="M58">
        <v>0</v>
      </c>
      <c r="N58">
        <v>-2.9215926535899999</v>
      </c>
      <c r="O58">
        <v>-97.3</v>
      </c>
      <c r="P58">
        <v>-5.0531258709999999E-2</v>
      </c>
      <c r="R58" s="1">
        <v>0.8</v>
      </c>
      <c r="S58" s="6">
        <f t="shared" si="7"/>
        <v>0</v>
      </c>
      <c r="T58" s="6">
        <f t="shared" si="6"/>
        <v>0</v>
      </c>
      <c r="U58" s="6">
        <f t="shared" si="6"/>
        <v>1.4280058816088954</v>
      </c>
      <c r="V58" s="6">
        <f t="shared" si="6"/>
        <v>0</v>
      </c>
      <c r="W58" s="6">
        <f t="shared" si="6"/>
        <v>0</v>
      </c>
      <c r="X58" s="6">
        <v>0</v>
      </c>
      <c r="Y58" s="6">
        <f t="shared" si="6"/>
        <v>3.8422986057529211</v>
      </c>
      <c r="Z58" s="6">
        <f t="shared" si="6"/>
        <v>2.6276248295083509</v>
      </c>
      <c r="AA58" s="6">
        <f t="shared" si="6"/>
        <v>1.3869774327708395E-2</v>
      </c>
      <c r="AB58" s="6">
        <f t="shared" si="6"/>
        <v>0</v>
      </c>
      <c r="AC58" s="6">
        <v>0</v>
      </c>
      <c r="AD58" s="6">
        <f t="shared" si="6"/>
        <v>0</v>
      </c>
      <c r="AE58" s="6">
        <f t="shared" si="6"/>
        <v>0</v>
      </c>
      <c r="AF58" s="6">
        <f t="shared" si="6"/>
        <v>3.6023361756068808</v>
      </c>
    </row>
    <row r="59" spans="1:32" x14ac:dyDescent="0.25">
      <c r="B59" s="1">
        <v>0.9</v>
      </c>
      <c r="C59">
        <v>36899364.664700001</v>
      </c>
      <c r="D59">
        <v>-268398.04918999999</v>
      </c>
      <c r="E59">
        <v>97.916203703700006</v>
      </c>
      <c r="F59">
        <v>-40.1</v>
      </c>
      <c r="G59">
        <v>-14.47</v>
      </c>
      <c r="H59">
        <v>0</v>
      </c>
      <c r="I59">
        <v>-77015823.461899996</v>
      </c>
      <c r="J59">
        <v>-398.40096999999997</v>
      </c>
      <c r="K59">
        <v>-53.876114000000001</v>
      </c>
      <c r="L59">
        <v>-55</v>
      </c>
      <c r="M59">
        <v>0</v>
      </c>
      <c r="N59">
        <v>-2.9215926535899999</v>
      </c>
      <c r="O59">
        <v>-97.3</v>
      </c>
      <c r="P59">
        <v>-5.1988793089999999E-2</v>
      </c>
      <c r="R59" s="1">
        <v>0.9</v>
      </c>
      <c r="S59" s="6">
        <f t="shared" si="7"/>
        <v>0</v>
      </c>
      <c r="T59" s="6">
        <f t="shared" si="6"/>
        <v>0</v>
      </c>
      <c r="U59" s="6">
        <f t="shared" si="6"/>
        <v>0.32283301282670218</v>
      </c>
      <c r="V59" s="6">
        <f t="shared" si="6"/>
        <v>0</v>
      </c>
      <c r="W59" s="6">
        <f t="shared" si="6"/>
        <v>0</v>
      </c>
      <c r="X59" s="6">
        <v>0</v>
      </c>
      <c r="Y59" s="6">
        <f t="shared" si="6"/>
        <v>1.5694654215793735</v>
      </c>
      <c r="Z59" s="6">
        <f t="shared" si="6"/>
        <v>1.5648572377352565</v>
      </c>
      <c r="AA59" s="6">
        <f t="shared" si="6"/>
        <v>6.6304649221830929E-3</v>
      </c>
      <c r="AB59" s="6">
        <f t="shared" si="6"/>
        <v>0</v>
      </c>
      <c r="AC59" s="6">
        <v>0</v>
      </c>
      <c r="AD59" s="6">
        <f t="shared" si="6"/>
        <v>0</v>
      </c>
      <c r="AE59" s="6">
        <f t="shared" si="6"/>
        <v>0</v>
      </c>
      <c r="AF59" s="6">
        <f t="shared" si="6"/>
        <v>0.82182144546559277</v>
      </c>
    </row>
    <row r="60" spans="1:32" x14ac:dyDescent="0.25">
      <c r="B60" s="1">
        <v>1</v>
      </c>
      <c r="C60" s="6">
        <v>36899364.664700001</v>
      </c>
      <c r="D60">
        <v>-268398.04918999999</v>
      </c>
      <c r="E60" s="6">
        <v>98.233333333299996</v>
      </c>
      <c r="F60">
        <v>-40.1</v>
      </c>
      <c r="G60">
        <v>-14.47</v>
      </c>
      <c r="H60" s="6">
        <v>0</v>
      </c>
      <c r="I60" s="6">
        <v>-75825764.310399994</v>
      </c>
      <c r="J60" s="6">
        <v>-392.26262000000003</v>
      </c>
      <c r="K60" s="6">
        <v>-53.872542000000003</v>
      </c>
      <c r="L60" s="6">
        <v>-55</v>
      </c>
      <c r="M60">
        <v>0</v>
      </c>
      <c r="N60">
        <v>-2.9215926535899999</v>
      </c>
      <c r="O60" s="6">
        <v>-97.3</v>
      </c>
      <c r="P60" s="6">
        <v>-5.2419588509999997E-2</v>
      </c>
      <c r="R60" s="1">
        <v>1</v>
      </c>
      <c r="S60" s="6">
        <f t="shared" si="7"/>
        <v>0</v>
      </c>
      <c r="T60" s="6">
        <f t="shared" si="6"/>
        <v>0</v>
      </c>
      <c r="U60" s="6">
        <f t="shared" si="6"/>
        <v>0</v>
      </c>
      <c r="V60" s="6">
        <f t="shared" si="6"/>
        <v>0</v>
      </c>
      <c r="W60" s="6">
        <f t="shared" si="6"/>
        <v>0</v>
      </c>
      <c r="X60" s="6">
        <v>0</v>
      </c>
      <c r="Y60" s="6">
        <f t="shared" si="6"/>
        <v>0</v>
      </c>
      <c r="Z60" s="6">
        <f t="shared" si="6"/>
        <v>0</v>
      </c>
      <c r="AA60" s="6">
        <f t="shared" si="6"/>
        <v>0</v>
      </c>
      <c r="AB60" s="6">
        <f t="shared" si="6"/>
        <v>0</v>
      </c>
      <c r="AC60" s="6">
        <v>0</v>
      </c>
      <c r="AD60" s="6">
        <f t="shared" si="6"/>
        <v>0</v>
      </c>
      <c r="AE60" s="6">
        <f t="shared" si="6"/>
        <v>0</v>
      </c>
      <c r="AF60" s="6">
        <f t="shared" si="6"/>
        <v>0</v>
      </c>
    </row>
    <row r="62" spans="1:32" x14ac:dyDescent="0.25">
      <c r="A62" t="s">
        <v>18</v>
      </c>
      <c r="B62">
        <v>5</v>
      </c>
      <c r="C62">
        <v>10</v>
      </c>
      <c r="D62">
        <v>100</v>
      </c>
      <c r="E62">
        <v>5</v>
      </c>
      <c r="F62">
        <v>8</v>
      </c>
      <c r="G62">
        <v>749</v>
      </c>
      <c r="H62">
        <v>65</v>
      </c>
      <c r="I62">
        <v>0.53</v>
      </c>
      <c r="J62">
        <v>8</v>
      </c>
      <c r="K62">
        <v>905</v>
      </c>
      <c r="L62">
        <v>40</v>
      </c>
      <c r="M62">
        <v>5</v>
      </c>
      <c r="N62">
        <v>0.01</v>
      </c>
      <c r="O62">
        <v>0.01</v>
      </c>
      <c r="P62">
        <v>550</v>
      </c>
      <c r="Q62">
        <v>312</v>
      </c>
      <c r="R62">
        <v>0.01</v>
      </c>
      <c r="S62">
        <v>5.0000000000000001E-3</v>
      </c>
      <c r="T62">
        <v>2.5000000000000001E-2</v>
      </c>
      <c r="U62">
        <v>2</v>
      </c>
    </row>
    <row r="63" spans="1:32" x14ac:dyDescent="0.25">
      <c r="B63" s="3" t="s">
        <v>15</v>
      </c>
      <c r="R63" s="2" t="s">
        <v>17</v>
      </c>
    </row>
    <row r="64" spans="1:32" x14ac:dyDescent="0.25">
      <c r="B64" s="1" t="s">
        <v>14</v>
      </c>
      <c r="C64" s="1" t="s">
        <v>0</v>
      </c>
      <c r="D64" s="1" t="s">
        <v>1</v>
      </c>
      <c r="E64" s="1" t="s">
        <v>2</v>
      </c>
      <c r="F64" s="1" t="s">
        <v>3</v>
      </c>
      <c r="G64" s="1" t="s">
        <v>4</v>
      </c>
      <c r="H64" s="1" t="s">
        <v>5</v>
      </c>
      <c r="I64" s="1" t="s">
        <v>6</v>
      </c>
      <c r="J64" s="1" t="s">
        <v>7</v>
      </c>
      <c r="K64" s="1" t="s">
        <v>8</v>
      </c>
      <c r="L64" s="1" t="s">
        <v>9</v>
      </c>
      <c r="M64" s="1" t="s">
        <v>10</v>
      </c>
      <c r="N64" s="1" t="s">
        <v>11</v>
      </c>
      <c r="O64" s="1" t="s">
        <v>12</v>
      </c>
      <c r="P64" s="1" t="s">
        <v>13</v>
      </c>
      <c r="R64" s="1" t="s">
        <v>16</v>
      </c>
      <c r="S64" s="1" t="s">
        <v>0</v>
      </c>
      <c r="T64" s="1" t="s">
        <v>1</v>
      </c>
      <c r="U64" s="1" t="s">
        <v>2</v>
      </c>
      <c r="V64" s="1" t="s">
        <v>3</v>
      </c>
      <c r="W64" s="1" t="s">
        <v>4</v>
      </c>
      <c r="X64" s="1" t="s">
        <v>5</v>
      </c>
      <c r="Y64" s="1" t="s">
        <v>6</v>
      </c>
      <c r="Z64" s="1" t="s">
        <v>7</v>
      </c>
      <c r="AA64" s="1" t="s">
        <v>8</v>
      </c>
      <c r="AB64" s="1" t="s">
        <v>9</v>
      </c>
      <c r="AC64" s="1" t="s">
        <v>10</v>
      </c>
      <c r="AD64" s="1" t="s">
        <v>11</v>
      </c>
      <c r="AE64" s="1" t="s">
        <v>12</v>
      </c>
      <c r="AF64" s="1" t="s">
        <v>13</v>
      </c>
    </row>
    <row r="65" spans="2:32" x14ac:dyDescent="0.25">
      <c r="B65" s="1">
        <v>0.05</v>
      </c>
      <c r="C65">
        <v>56757567.277000003</v>
      </c>
      <c r="D65">
        <v>-77129.740585099993</v>
      </c>
      <c r="E65">
        <v>100</v>
      </c>
      <c r="F65">
        <v>-90</v>
      </c>
      <c r="G65">
        <v>-7.47</v>
      </c>
      <c r="H65">
        <v>0</v>
      </c>
      <c r="I65">
        <v>-414285714.28600001</v>
      </c>
      <c r="J65" s="4">
        <v>-410</v>
      </c>
      <c r="K65">
        <v>-52.365903000000003</v>
      </c>
      <c r="L65">
        <v>-55</v>
      </c>
      <c r="M65">
        <v>-0.02</v>
      </c>
      <c r="N65">
        <v>-4.7663706143600004</v>
      </c>
      <c r="O65">
        <v>-102</v>
      </c>
      <c r="P65">
        <v>0</v>
      </c>
      <c r="R65" s="1">
        <v>0.05</v>
      </c>
      <c r="S65" s="6">
        <f>ABS((C65-C$75)/C$75)*100</f>
        <v>0</v>
      </c>
      <c r="T65" s="6">
        <f t="shared" ref="T65:AF75" si="8">ABS((D65-D$75)/D$75)*100</f>
        <v>0</v>
      </c>
      <c r="U65" s="6">
        <f t="shared" si="8"/>
        <v>233.11302048955244</v>
      </c>
      <c r="V65" s="6">
        <f t="shared" si="8"/>
        <v>0</v>
      </c>
      <c r="W65" s="6">
        <f t="shared" si="8"/>
        <v>0</v>
      </c>
      <c r="X65" s="6">
        <v>0</v>
      </c>
      <c r="Y65" s="6">
        <f t="shared" si="8"/>
        <v>69.297489329191535</v>
      </c>
      <c r="Z65" s="6">
        <f t="shared" si="8"/>
        <v>85.804862023801959</v>
      </c>
      <c r="AA65" s="6">
        <f t="shared" si="8"/>
        <v>58.763561066661715</v>
      </c>
      <c r="AB65" s="6">
        <f t="shared" si="8"/>
        <v>0</v>
      </c>
      <c r="AC65" s="6">
        <f t="shared" si="8"/>
        <v>0</v>
      </c>
      <c r="AD65" s="6">
        <f t="shared" si="8"/>
        <v>0</v>
      </c>
      <c r="AE65" s="6">
        <f t="shared" si="8"/>
        <v>0</v>
      </c>
      <c r="AF65" s="6">
        <f t="shared" si="8"/>
        <v>100</v>
      </c>
    </row>
    <row r="66" spans="2:32" x14ac:dyDescent="0.25">
      <c r="B66" s="1">
        <v>0.1</v>
      </c>
      <c r="C66">
        <v>56757567.277000003</v>
      </c>
      <c r="D66">
        <v>-77129.740585099993</v>
      </c>
      <c r="E66">
        <v>100</v>
      </c>
      <c r="F66">
        <v>-90</v>
      </c>
      <c r="G66">
        <v>-7.47</v>
      </c>
      <c r="H66">
        <v>0</v>
      </c>
      <c r="I66">
        <v>-414285714.28600001</v>
      </c>
      <c r="J66" s="5">
        <v>-410</v>
      </c>
      <c r="K66">
        <v>-51.062007999999999</v>
      </c>
      <c r="L66">
        <v>-55</v>
      </c>
      <c r="M66">
        <v>-0.02</v>
      </c>
      <c r="N66">
        <v>-4.7663706143600004</v>
      </c>
      <c r="O66">
        <v>-102</v>
      </c>
      <c r="P66">
        <v>0</v>
      </c>
      <c r="R66" s="1">
        <v>0.1</v>
      </c>
      <c r="S66" s="6">
        <f t="shared" ref="S66:S75" si="9">ABS((C66-C$75)/C$75)*100</f>
        <v>0</v>
      </c>
      <c r="T66" s="6">
        <f t="shared" si="8"/>
        <v>0</v>
      </c>
      <c r="U66" s="6">
        <f t="shared" si="8"/>
        <v>233.11302048955244</v>
      </c>
      <c r="V66" s="6">
        <f t="shared" si="8"/>
        <v>0</v>
      </c>
      <c r="W66" s="6">
        <f t="shared" si="8"/>
        <v>0</v>
      </c>
      <c r="X66" s="6">
        <v>0</v>
      </c>
      <c r="Y66" s="6">
        <f t="shared" si="8"/>
        <v>69.297489329191535</v>
      </c>
      <c r="Z66" s="6">
        <f t="shared" si="8"/>
        <v>85.804862023801959</v>
      </c>
      <c r="AA66" s="6">
        <f t="shared" si="8"/>
        <v>54.810396858703434</v>
      </c>
      <c r="AB66" s="6">
        <f t="shared" si="8"/>
        <v>0</v>
      </c>
      <c r="AC66" s="6">
        <f t="shared" si="8"/>
        <v>0</v>
      </c>
      <c r="AD66" s="6">
        <f t="shared" si="8"/>
        <v>0</v>
      </c>
      <c r="AE66" s="6">
        <f t="shared" si="8"/>
        <v>0</v>
      </c>
      <c r="AF66" s="6">
        <f t="shared" si="8"/>
        <v>100</v>
      </c>
    </row>
    <row r="67" spans="2:32" x14ac:dyDescent="0.25">
      <c r="B67" s="1">
        <v>0.2</v>
      </c>
      <c r="C67">
        <v>56757567.277000003</v>
      </c>
      <c r="D67">
        <v>-77129.740585099993</v>
      </c>
      <c r="E67" s="5">
        <v>100</v>
      </c>
      <c r="F67">
        <v>-90</v>
      </c>
      <c r="G67">
        <v>-7.47</v>
      </c>
      <c r="H67">
        <v>0</v>
      </c>
      <c r="I67">
        <v>-414285714.28600001</v>
      </c>
      <c r="J67">
        <v>-410</v>
      </c>
      <c r="K67">
        <v>-48.480147000000002</v>
      </c>
      <c r="L67">
        <v>-55</v>
      </c>
      <c r="M67">
        <v>-0.02</v>
      </c>
      <c r="N67">
        <v>-4.7663706143600004</v>
      </c>
      <c r="O67">
        <v>-102</v>
      </c>
      <c r="P67">
        <v>0</v>
      </c>
      <c r="R67" s="1">
        <v>0.2</v>
      </c>
      <c r="S67" s="6">
        <f t="shared" si="9"/>
        <v>0</v>
      </c>
      <c r="T67" s="6">
        <f t="shared" si="8"/>
        <v>0</v>
      </c>
      <c r="U67" s="6">
        <f t="shared" si="8"/>
        <v>233.11302048955244</v>
      </c>
      <c r="V67" s="6">
        <f t="shared" si="8"/>
        <v>0</v>
      </c>
      <c r="W67" s="6">
        <f t="shared" si="8"/>
        <v>0</v>
      </c>
      <c r="X67" s="6">
        <v>0</v>
      </c>
      <c r="Y67" s="6">
        <f t="shared" si="8"/>
        <v>69.297489329191535</v>
      </c>
      <c r="Z67" s="6">
        <f t="shared" si="8"/>
        <v>85.804862023801959</v>
      </c>
      <c r="AA67" s="6">
        <f t="shared" si="8"/>
        <v>46.982680290173498</v>
      </c>
      <c r="AB67" s="6">
        <f t="shared" si="8"/>
        <v>0</v>
      </c>
      <c r="AC67" s="6">
        <f t="shared" si="8"/>
        <v>0</v>
      </c>
      <c r="AD67" s="6">
        <f t="shared" si="8"/>
        <v>0</v>
      </c>
      <c r="AE67" s="6">
        <f t="shared" si="8"/>
        <v>0</v>
      </c>
      <c r="AF67" s="6">
        <f t="shared" si="8"/>
        <v>100</v>
      </c>
    </row>
    <row r="68" spans="2:32" x14ac:dyDescent="0.25">
      <c r="B68" s="1">
        <v>0.3</v>
      </c>
      <c r="C68">
        <v>56757567.277000003</v>
      </c>
      <c r="D68">
        <v>-77129.740585099993</v>
      </c>
      <c r="E68">
        <v>100</v>
      </c>
      <c r="F68">
        <v>-90</v>
      </c>
      <c r="G68">
        <v>-7.47</v>
      </c>
      <c r="H68">
        <v>0</v>
      </c>
      <c r="I68">
        <v>-414285714.28600001</v>
      </c>
      <c r="J68">
        <v>-410</v>
      </c>
      <c r="K68">
        <v>-45.932358999999998</v>
      </c>
      <c r="L68">
        <v>-55</v>
      </c>
      <c r="M68">
        <v>-0.02</v>
      </c>
      <c r="N68">
        <v>-4.7663706143600004</v>
      </c>
      <c r="O68">
        <v>-102</v>
      </c>
      <c r="P68">
        <v>0</v>
      </c>
      <c r="R68" s="1">
        <v>0.3</v>
      </c>
      <c r="S68" s="6">
        <f t="shared" si="9"/>
        <v>0</v>
      </c>
      <c r="T68" s="6">
        <f t="shared" si="8"/>
        <v>0</v>
      </c>
      <c r="U68" s="6">
        <f t="shared" si="8"/>
        <v>233.11302048955244</v>
      </c>
      <c r="V68" s="6">
        <f t="shared" si="8"/>
        <v>0</v>
      </c>
      <c r="W68" s="6">
        <f t="shared" si="8"/>
        <v>0</v>
      </c>
      <c r="X68" s="6">
        <v>0</v>
      </c>
      <c r="Y68" s="6">
        <f t="shared" si="8"/>
        <v>69.297489329191535</v>
      </c>
      <c r="Z68" s="6">
        <f t="shared" si="8"/>
        <v>85.804862023801959</v>
      </c>
      <c r="AA68" s="6">
        <f t="shared" si="8"/>
        <v>39.258266644085722</v>
      </c>
      <c r="AB68" s="6">
        <f t="shared" si="8"/>
        <v>0</v>
      </c>
      <c r="AC68" s="6">
        <f t="shared" si="8"/>
        <v>0</v>
      </c>
      <c r="AD68" s="6">
        <f t="shared" si="8"/>
        <v>0</v>
      </c>
      <c r="AE68" s="6">
        <f t="shared" si="8"/>
        <v>0</v>
      </c>
      <c r="AF68" s="6">
        <f t="shared" si="8"/>
        <v>100</v>
      </c>
    </row>
    <row r="69" spans="2:32" x14ac:dyDescent="0.25">
      <c r="B69" s="1">
        <v>0.4</v>
      </c>
      <c r="C69">
        <v>56757567.277000003</v>
      </c>
      <c r="D69">
        <v>-77129.740585099993</v>
      </c>
      <c r="E69">
        <v>100</v>
      </c>
      <c r="F69">
        <v>-90</v>
      </c>
      <c r="G69">
        <v>-7.47</v>
      </c>
      <c r="H69">
        <v>0</v>
      </c>
      <c r="I69">
        <v>-250381290.12099999</v>
      </c>
      <c r="J69">
        <v>-387.00247999999999</v>
      </c>
      <c r="K69">
        <v>-41.990326000000003</v>
      </c>
      <c r="L69">
        <v>-55</v>
      </c>
      <c r="M69">
        <v>-0.02</v>
      </c>
      <c r="N69">
        <v>-4.7663706143600004</v>
      </c>
      <c r="O69">
        <v>-102</v>
      </c>
      <c r="P69">
        <v>-0.31161873639999998</v>
      </c>
      <c r="R69" s="1">
        <v>0.4</v>
      </c>
      <c r="S69" s="6">
        <f t="shared" si="9"/>
        <v>0</v>
      </c>
      <c r="T69" s="6">
        <f t="shared" si="8"/>
        <v>0</v>
      </c>
      <c r="U69" s="6">
        <f t="shared" si="8"/>
        <v>233.11302048955244</v>
      </c>
      <c r="V69" s="6">
        <f t="shared" si="8"/>
        <v>0</v>
      </c>
      <c r="W69" s="6">
        <f t="shared" si="8"/>
        <v>0</v>
      </c>
      <c r="X69" s="6">
        <v>0</v>
      </c>
      <c r="Y69" s="6">
        <f t="shared" si="8"/>
        <v>2.3180919128344111</v>
      </c>
      <c r="Z69" s="6">
        <f t="shared" si="8"/>
        <v>75.382786339680933</v>
      </c>
      <c r="AA69" s="6">
        <f t="shared" si="8"/>
        <v>27.306764596612293</v>
      </c>
      <c r="AB69" s="6">
        <f t="shared" si="8"/>
        <v>0</v>
      </c>
      <c r="AC69" s="6">
        <f t="shared" si="8"/>
        <v>0</v>
      </c>
      <c r="AD69" s="6">
        <f t="shared" si="8"/>
        <v>0</v>
      </c>
      <c r="AE69" s="6">
        <f t="shared" si="8"/>
        <v>0</v>
      </c>
      <c r="AF69" s="6">
        <f t="shared" si="8"/>
        <v>522.92098794992046</v>
      </c>
    </row>
    <row r="70" spans="2:32" x14ac:dyDescent="0.25">
      <c r="B70" s="1">
        <v>0.5</v>
      </c>
      <c r="C70">
        <v>56757567.277000003</v>
      </c>
      <c r="D70">
        <v>-77129.740585099993</v>
      </c>
      <c r="E70">
        <v>100</v>
      </c>
      <c r="F70">
        <v>-90</v>
      </c>
      <c r="G70">
        <v>-7.47</v>
      </c>
      <c r="H70">
        <v>0</v>
      </c>
      <c r="I70">
        <v>-249350555.99399999</v>
      </c>
      <c r="J70">
        <v>-385.42293999999998</v>
      </c>
      <c r="K70">
        <v>-38.872531000000002</v>
      </c>
      <c r="L70">
        <v>-55</v>
      </c>
      <c r="M70">
        <v>-0.02</v>
      </c>
      <c r="N70">
        <v>-4.7663706143600004</v>
      </c>
      <c r="O70">
        <v>-102</v>
      </c>
      <c r="P70">
        <v>-0.51903557249999999</v>
      </c>
      <c r="R70" s="1">
        <v>0.5</v>
      </c>
      <c r="S70" s="6">
        <f t="shared" si="9"/>
        <v>0</v>
      </c>
      <c r="T70" s="6">
        <f t="shared" si="8"/>
        <v>0</v>
      </c>
      <c r="U70" s="6">
        <f t="shared" si="8"/>
        <v>233.11302048955244</v>
      </c>
      <c r="V70" s="6">
        <f t="shared" si="8"/>
        <v>0</v>
      </c>
      <c r="W70" s="6">
        <f t="shared" si="8"/>
        <v>0</v>
      </c>
      <c r="X70" s="6">
        <v>0</v>
      </c>
      <c r="Y70" s="6">
        <f t="shared" si="8"/>
        <v>1.8968833269487992</v>
      </c>
      <c r="Z70" s="6">
        <f t="shared" si="8"/>
        <v>74.666966310995377</v>
      </c>
      <c r="AA70" s="6">
        <f t="shared" si="8"/>
        <v>17.854197018892251</v>
      </c>
      <c r="AB70" s="6">
        <f t="shared" si="8"/>
        <v>0</v>
      </c>
      <c r="AC70" s="6">
        <f t="shared" si="8"/>
        <v>0</v>
      </c>
      <c r="AD70" s="6">
        <f t="shared" si="8"/>
        <v>0</v>
      </c>
      <c r="AE70" s="6">
        <f t="shared" si="8"/>
        <v>0</v>
      </c>
      <c r="AF70" s="6">
        <f t="shared" si="8"/>
        <v>937.54400437538175</v>
      </c>
    </row>
    <row r="71" spans="2:32" x14ac:dyDescent="0.25">
      <c r="B71" s="1">
        <v>0.6</v>
      </c>
      <c r="C71">
        <v>56757567.277000003</v>
      </c>
      <c r="D71">
        <v>-77129.740585099993</v>
      </c>
      <c r="E71">
        <v>100</v>
      </c>
      <c r="F71">
        <v>-90</v>
      </c>
      <c r="G71">
        <v>-7.47</v>
      </c>
      <c r="H71">
        <v>0</v>
      </c>
      <c r="I71">
        <v>-246540268.271</v>
      </c>
      <c r="J71">
        <v>-384.76828999999998</v>
      </c>
      <c r="K71">
        <v>-35.034033999999998</v>
      </c>
      <c r="L71">
        <v>-55</v>
      </c>
      <c r="M71">
        <v>-0.02</v>
      </c>
      <c r="N71">
        <v>-4.7663706143600004</v>
      </c>
      <c r="O71">
        <v>-102</v>
      </c>
      <c r="P71">
        <v>-0.73417798160000003</v>
      </c>
      <c r="R71" s="1">
        <v>0.6</v>
      </c>
      <c r="S71" s="6">
        <f t="shared" si="9"/>
        <v>0</v>
      </c>
      <c r="T71" s="6">
        <f t="shared" si="8"/>
        <v>0</v>
      </c>
      <c r="U71" s="6">
        <f t="shared" si="8"/>
        <v>233.11302048955244</v>
      </c>
      <c r="V71" s="6">
        <f t="shared" si="8"/>
        <v>0</v>
      </c>
      <c r="W71" s="6">
        <f t="shared" si="8"/>
        <v>0</v>
      </c>
      <c r="X71" s="6">
        <v>0</v>
      </c>
      <c r="Y71" s="6">
        <f t="shared" si="8"/>
        <v>0.74846174399240439</v>
      </c>
      <c r="Z71" s="6">
        <f t="shared" si="8"/>
        <v>74.3702903282542</v>
      </c>
      <c r="AA71" s="6">
        <f t="shared" si="8"/>
        <v>6.2165966348465798</v>
      </c>
      <c r="AB71" s="6">
        <f t="shared" si="8"/>
        <v>0</v>
      </c>
      <c r="AC71" s="6">
        <f t="shared" si="8"/>
        <v>0</v>
      </c>
      <c r="AD71" s="6">
        <f t="shared" si="8"/>
        <v>0</v>
      </c>
      <c r="AE71" s="6">
        <f t="shared" si="8"/>
        <v>0</v>
      </c>
      <c r="AF71" s="6">
        <f t="shared" si="8"/>
        <v>1367.6103205883819</v>
      </c>
    </row>
    <row r="72" spans="2:32" x14ac:dyDescent="0.25">
      <c r="B72" s="1">
        <v>0.7</v>
      </c>
      <c r="C72">
        <v>56757567.277000003</v>
      </c>
      <c r="D72">
        <v>-77129.740585099993</v>
      </c>
      <c r="E72">
        <v>0</v>
      </c>
      <c r="F72">
        <v>-90</v>
      </c>
      <c r="G72">
        <v>-7.47</v>
      </c>
      <c r="H72">
        <v>0</v>
      </c>
      <c r="I72">
        <v>-243886850.785</v>
      </c>
      <c r="J72">
        <v>-381.98108999999999</v>
      </c>
      <c r="K72">
        <v>-32.82217</v>
      </c>
      <c r="L72">
        <v>-55</v>
      </c>
      <c r="M72">
        <v>-0.02</v>
      </c>
      <c r="N72">
        <v>-4.7663706143600004</v>
      </c>
      <c r="O72">
        <v>-102</v>
      </c>
      <c r="P72">
        <v>-0.60264466429999997</v>
      </c>
      <c r="R72" s="1">
        <v>0.7</v>
      </c>
      <c r="S72" s="6">
        <f t="shared" si="9"/>
        <v>0</v>
      </c>
      <c r="T72" s="6">
        <f t="shared" si="8"/>
        <v>0</v>
      </c>
      <c r="U72" s="6">
        <f t="shared" si="8"/>
        <v>100</v>
      </c>
      <c r="V72" s="6">
        <f t="shared" si="8"/>
        <v>0</v>
      </c>
      <c r="W72" s="6">
        <f t="shared" si="8"/>
        <v>0</v>
      </c>
      <c r="X72" s="6">
        <v>0</v>
      </c>
      <c r="Y72" s="6">
        <f t="shared" si="8"/>
        <v>0.33585495588747816</v>
      </c>
      <c r="Z72" s="6">
        <f t="shared" si="8"/>
        <v>73.107179812564581</v>
      </c>
      <c r="AA72" s="6">
        <f t="shared" si="8"/>
        <v>0.4893586741862922</v>
      </c>
      <c r="AB72" s="6">
        <f t="shared" si="8"/>
        <v>0</v>
      </c>
      <c r="AC72" s="6">
        <f t="shared" si="8"/>
        <v>0</v>
      </c>
      <c r="AD72" s="6">
        <f t="shared" si="8"/>
        <v>0</v>
      </c>
      <c r="AE72" s="6">
        <f t="shared" si="8"/>
        <v>0</v>
      </c>
      <c r="AF72" s="6">
        <f t="shared" si="8"/>
        <v>1104.6772732774104</v>
      </c>
    </row>
    <row r="73" spans="2:32" x14ac:dyDescent="0.25">
      <c r="B73" s="1">
        <v>0.8</v>
      </c>
      <c r="C73">
        <v>56757567.277000003</v>
      </c>
      <c r="D73">
        <v>-77129.740585099993</v>
      </c>
      <c r="E73">
        <v>0</v>
      </c>
      <c r="F73">
        <v>-90</v>
      </c>
      <c r="G73">
        <v>-7.47</v>
      </c>
      <c r="H73">
        <v>0</v>
      </c>
      <c r="I73">
        <v>-243912084.007</v>
      </c>
      <c r="J73">
        <v>-374.74229000000003</v>
      </c>
      <c r="K73">
        <v>-32.862054000000001</v>
      </c>
      <c r="L73">
        <v>-55</v>
      </c>
      <c r="M73">
        <v>-0.02</v>
      </c>
      <c r="N73">
        <v>-4.7663706143600004</v>
      </c>
      <c r="O73">
        <v>-102</v>
      </c>
      <c r="P73">
        <v>-0.2656631498</v>
      </c>
      <c r="R73" s="1">
        <v>0.8</v>
      </c>
      <c r="S73" s="6">
        <f t="shared" si="9"/>
        <v>0</v>
      </c>
      <c r="T73" s="6">
        <f t="shared" si="8"/>
        <v>0</v>
      </c>
      <c r="U73" s="6">
        <f t="shared" si="8"/>
        <v>100</v>
      </c>
      <c r="V73" s="6">
        <f t="shared" si="8"/>
        <v>0</v>
      </c>
      <c r="W73" s="6">
        <f t="shared" si="8"/>
        <v>0</v>
      </c>
      <c r="X73" s="6">
        <v>0</v>
      </c>
      <c r="Y73" s="6">
        <f t="shared" si="8"/>
        <v>0.3255434221198969</v>
      </c>
      <c r="Z73" s="6">
        <f t="shared" si="8"/>
        <v>69.82668167788681</v>
      </c>
      <c r="AA73" s="6">
        <f t="shared" si="8"/>
        <v>0.36843789354811918</v>
      </c>
      <c r="AB73" s="6">
        <f t="shared" si="8"/>
        <v>0</v>
      </c>
      <c r="AC73" s="6">
        <f t="shared" si="8"/>
        <v>0</v>
      </c>
      <c r="AD73" s="6">
        <f t="shared" si="8"/>
        <v>0</v>
      </c>
      <c r="AE73" s="6">
        <f t="shared" si="8"/>
        <v>0</v>
      </c>
      <c r="AF73" s="6">
        <f t="shared" si="8"/>
        <v>431.0564879605991</v>
      </c>
    </row>
    <row r="74" spans="2:32" x14ac:dyDescent="0.25">
      <c r="B74" s="1">
        <v>0.9</v>
      </c>
      <c r="C74">
        <v>56757567.277000003</v>
      </c>
      <c r="D74">
        <v>-77129.740585099993</v>
      </c>
      <c r="E74">
        <v>18.018518518499999</v>
      </c>
      <c r="F74">
        <v>-90</v>
      </c>
      <c r="G74">
        <v>-7.47</v>
      </c>
      <c r="H74">
        <v>0</v>
      </c>
      <c r="I74">
        <v>-244369696.833</v>
      </c>
      <c r="J74">
        <v>-316.80369999999999</v>
      </c>
      <c r="K74">
        <v>-32.951549</v>
      </c>
      <c r="L74">
        <v>-55</v>
      </c>
      <c r="M74">
        <v>-0.02</v>
      </c>
      <c r="N74">
        <v>-4.7663706143600004</v>
      </c>
      <c r="O74">
        <v>-102</v>
      </c>
      <c r="P74">
        <v>-5.003892108E-2</v>
      </c>
      <c r="R74" s="1">
        <v>0.9</v>
      </c>
      <c r="S74" s="6">
        <f t="shared" si="9"/>
        <v>0</v>
      </c>
      <c r="T74" s="6">
        <f t="shared" si="8"/>
        <v>0</v>
      </c>
      <c r="U74" s="6">
        <f t="shared" si="8"/>
        <v>39.977968715555292</v>
      </c>
      <c r="V74" s="6">
        <f t="shared" si="8"/>
        <v>0</v>
      </c>
      <c r="W74" s="6">
        <f t="shared" si="8"/>
        <v>0</v>
      </c>
      <c r="X74" s="6">
        <v>0</v>
      </c>
      <c r="Y74" s="6">
        <f t="shared" si="8"/>
        <v>0.13854034705572962</v>
      </c>
      <c r="Z74" s="6">
        <f t="shared" si="8"/>
        <v>43.569921383243781</v>
      </c>
      <c r="AA74" s="6">
        <f t="shared" si="8"/>
        <v>9.7105899184137687E-2</v>
      </c>
      <c r="AB74" s="6">
        <f t="shared" si="8"/>
        <v>0</v>
      </c>
      <c r="AC74" s="6">
        <f t="shared" si="8"/>
        <v>0</v>
      </c>
      <c r="AD74" s="6">
        <f t="shared" si="8"/>
        <v>0</v>
      </c>
      <c r="AE74" s="6">
        <f t="shared" si="8"/>
        <v>0</v>
      </c>
      <c r="AF74" s="6">
        <f t="shared" si="8"/>
        <v>2.7021851121593485E-2</v>
      </c>
    </row>
    <row r="75" spans="2:32" x14ac:dyDescent="0.25">
      <c r="B75" s="1">
        <v>1</v>
      </c>
      <c r="C75" s="6">
        <v>56757567.277000003</v>
      </c>
      <c r="D75">
        <v>-77129.740585099993</v>
      </c>
      <c r="E75" s="6">
        <v>30.019841269800001</v>
      </c>
      <c r="F75">
        <v>-90</v>
      </c>
      <c r="G75">
        <v>-7.47</v>
      </c>
      <c r="H75" s="6">
        <v>0</v>
      </c>
      <c r="I75" s="6">
        <v>-244708717.139</v>
      </c>
      <c r="J75" s="6">
        <v>-220.66161</v>
      </c>
      <c r="K75" s="6">
        <v>-32.983578000000001</v>
      </c>
      <c r="L75" s="6">
        <v>-55</v>
      </c>
      <c r="M75">
        <v>-0.02</v>
      </c>
      <c r="N75">
        <v>-4.7663706143600004</v>
      </c>
      <c r="O75" s="6">
        <v>-102</v>
      </c>
      <c r="P75" s="6">
        <v>-5.0025403289999999E-2</v>
      </c>
      <c r="R75" s="1">
        <v>1</v>
      </c>
      <c r="S75" s="6">
        <f t="shared" si="9"/>
        <v>0</v>
      </c>
      <c r="T75" s="6">
        <f t="shared" si="8"/>
        <v>0</v>
      </c>
      <c r="U75" s="6">
        <f t="shared" si="8"/>
        <v>0</v>
      </c>
      <c r="V75" s="6">
        <f t="shared" si="8"/>
        <v>0</v>
      </c>
      <c r="W75" s="6">
        <f t="shared" si="8"/>
        <v>0</v>
      </c>
      <c r="X75" s="6">
        <v>0</v>
      </c>
      <c r="Y75" s="6">
        <f t="shared" si="8"/>
        <v>0</v>
      </c>
      <c r="Z75" s="6">
        <f t="shared" si="8"/>
        <v>0</v>
      </c>
      <c r="AA75" s="6">
        <f t="shared" si="8"/>
        <v>0</v>
      </c>
      <c r="AB75" s="6">
        <f t="shared" si="8"/>
        <v>0</v>
      </c>
      <c r="AC75" s="6">
        <f t="shared" si="8"/>
        <v>0</v>
      </c>
      <c r="AD75" s="6">
        <f t="shared" si="8"/>
        <v>0</v>
      </c>
      <c r="AE75" s="6">
        <f t="shared" si="8"/>
        <v>0</v>
      </c>
      <c r="AF75" s="6">
        <f t="shared" si="8"/>
        <v>0</v>
      </c>
    </row>
  </sheetData>
  <conditionalFormatting sqref="D5:P15">
    <cfRule type="cellIs" dxfId="27" priority="9" operator="lessThanOrEqual">
      <formula>0</formula>
    </cfRule>
    <cfRule type="cellIs" dxfId="26" priority="10" operator="greaterThan">
      <formula>0</formula>
    </cfRule>
  </conditionalFormatting>
  <conditionalFormatting sqref="D20:P30">
    <cfRule type="cellIs" dxfId="25" priority="7" operator="lessThanOrEqual">
      <formula>0</formula>
    </cfRule>
    <cfRule type="cellIs" dxfId="24" priority="8" operator="greaterThan">
      <formula>0</formula>
    </cfRule>
  </conditionalFormatting>
  <conditionalFormatting sqref="D35:P45">
    <cfRule type="cellIs" dxfId="23" priority="5" operator="lessThanOrEqual">
      <formula>0</formula>
    </cfRule>
    <cfRule type="cellIs" dxfId="22" priority="6" operator="greaterThan">
      <formula>0</formula>
    </cfRule>
  </conditionalFormatting>
  <conditionalFormatting sqref="D50:P60">
    <cfRule type="cellIs" dxfId="21" priority="3" operator="lessThanOrEqual">
      <formula>0</formula>
    </cfRule>
    <cfRule type="cellIs" dxfId="20" priority="4" operator="greaterThan">
      <formula>0</formula>
    </cfRule>
  </conditionalFormatting>
  <conditionalFormatting sqref="D65:P75">
    <cfRule type="cellIs" dxfId="19" priority="1" operator="lessThanOrEqual">
      <formula>0</formula>
    </cfRule>
    <cfRule type="cellIs" dxfId="18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C24B-2BEF-4558-95B5-3F531B237F40}">
  <dimension ref="A2:AL60"/>
  <sheetViews>
    <sheetView zoomScale="70" zoomScaleNormal="70" workbookViewId="0">
      <selection activeCell="C16" sqref="C16"/>
    </sheetView>
  </sheetViews>
  <sheetFormatPr defaultRowHeight="15" x14ac:dyDescent="0.25"/>
  <cols>
    <col min="3" max="3" width="16.85546875" customWidth="1"/>
    <col min="16" max="16" width="9.140625" customWidth="1"/>
  </cols>
  <sheetData>
    <row r="2" spans="1:38" x14ac:dyDescent="0.25">
      <c r="A2" t="s">
        <v>18</v>
      </c>
      <c r="B2">
        <v>9</v>
      </c>
      <c r="C2">
        <v>9</v>
      </c>
      <c r="D2">
        <v>150</v>
      </c>
      <c r="E2">
        <v>6</v>
      </c>
      <c r="F2">
        <v>8</v>
      </c>
      <c r="G2">
        <v>1000</v>
      </c>
      <c r="H2">
        <v>45</v>
      </c>
      <c r="I2">
        <v>0.5</v>
      </c>
      <c r="J2">
        <v>5</v>
      </c>
      <c r="K2">
        <v>900</v>
      </c>
      <c r="L2">
        <v>9</v>
      </c>
      <c r="M2">
        <v>9</v>
      </c>
      <c r="N2">
        <v>0.3</v>
      </c>
      <c r="O2">
        <v>0.2</v>
      </c>
      <c r="P2">
        <v>560</v>
      </c>
      <c r="Q2">
        <v>500</v>
      </c>
      <c r="R2" s="9">
        <v>0.3</v>
      </c>
      <c r="S2">
        <v>1.6500000000000001E-2</v>
      </c>
      <c r="T2">
        <v>1.7999999999999999E-2</v>
      </c>
      <c r="U2">
        <v>1.7000000000000001E-2</v>
      </c>
      <c r="V2">
        <v>10</v>
      </c>
      <c r="W2">
        <v>1.55E-2</v>
      </c>
      <c r="X2">
        <v>1.6E-2</v>
      </c>
      <c r="Y2">
        <v>0.2</v>
      </c>
      <c r="Z2">
        <v>3</v>
      </c>
      <c r="AA2">
        <v>12000</v>
      </c>
      <c r="AB2">
        <v>1</v>
      </c>
      <c r="AC2">
        <v>2</v>
      </c>
      <c r="AD2">
        <v>2</v>
      </c>
    </row>
    <row r="3" spans="1:38" x14ac:dyDescent="0.25">
      <c r="B3" s="3" t="s">
        <v>15</v>
      </c>
      <c r="U3" s="2" t="s">
        <v>17</v>
      </c>
    </row>
    <row r="4" spans="1:38" x14ac:dyDescent="0.25">
      <c r="B4" s="1" t="s">
        <v>14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20</v>
      </c>
      <c r="R4" s="1" t="s">
        <v>21</v>
      </c>
      <c r="S4" s="1" t="s">
        <v>22</v>
      </c>
      <c r="U4" s="1" t="s">
        <v>16</v>
      </c>
      <c r="V4" s="1" t="s">
        <v>0</v>
      </c>
      <c r="W4" s="1" t="s">
        <v>1</v>
      </c>
      <c r="X4" s="1" t="s">
        <v>2</v>
      </c>
      <c r="Y4" s="1" t="s">
        <v>3</v>
      </c>
      <c r="Z4" s="1" t="s">
        <v>4</v>
      </c>
      <c r="AA4" s="1" t="s">
        <v>5</v>
      </c>
      <c r="AB4" s="1" t="s">
        <v>6</v>
      </c>
      <c r="AC4" s="1" t="s">
        <v>7</v>
      </c>
      <c r="AD4" s="1" t="s">
        <v>8</v>
      </c>
      <c r="AE4" s="1" t="s">
        <v>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20</v>
      </c>
      <c r="AK4" s="1" t="s">
        <v>21</v>
      </c>
      <c r="AL4" s="1" t="s">
        <v>22</v>
      </c>
    </row>
    <row r="5" spans="1:38" x14ac:dyDescent="0.25">
      <c r="B5" s="1">
        <v>0.05</v>
      </c>
      <c r="C5">
        <v>78622308.416199997</v>
      </c>
      <c r="D5">
        <v>-1562631.3977600001</v>
      </c>
      <c r="E5">
        <v>100</v>
      </c>
      <c r="F5">
        <v>-132</v>
      </c>
      <c r="G5">
        <v>-4.5</v>
      </c>
      <c r="H5">
        <v>3</v>
      </c>
      <c r="I5">
        <v>-204705882.35299999</v>
      </c>
      <c r="J5" s="4">
        <v>-405</v>
      </c>
      <c r="K5">
        <v>-64.912835000000001</v>
      </c>
      <c r="L5">
        <v>-65</v>
      </c>
      <c r="M5">
        <v>-1.5E-3</v>
      </c>
      <c r="N5">
        <v>-3.5663706143599998</v>
      </c>
      <c r="O5">
        <v>-97</v>
      </c>
      <c r="P5">
        <v>-0.18</v>
      </c>
      <c r="Q5">
        <v>-1E-3</v>
      </c>
      <c r="R5">
        <v>-5.0000000000000001E-4</v>
      </c>
      <c r="S5">
        <v>-9206349.2063500006</v>
      </c>
      <c r="U5" s="1">
        <v>0.05</v>
      </c>
      <c r="V5" s="6">
        <f t="shared" ref="V5:AI5" si="0">ABS((C5-C$15)/C$15)*100</f>
        <v>0</v>
      </c>
      <c r="W5" s="6">
        <f t="shared" si="0"/>
        <v>0</v>
      </c>
      <c r="X5" s="6">
        <f t="shared" si="0"/>
        <v>18.463360974764189</v>
      </c>
      <c r="Y5" s="6">
        <f t="shared" si="0"/>
        <v>0</v>
      </c>
      <c r="Z5" s="6">
        <f t="shared" si="0"/>
        <v>0</v>
      </c>
      <c r="AA5" s="6">
        <f t="shared" si="0"/>
        <v>0</v>
      </c>
      <c r="AB5" s="6">
        <f t="shared" si="0"/>
        <v>0.46548230671603757</v>
      </c>
      <c r="AC5" s="6">
        <f t="shared" si="0"/>
        <v>4.8959498223360534</v>
      </c>
      <c r="AD5" s="6">
        <f t="shared" si="0"/>
        <v>1.9729289799701195</v>
      </c>
      <c r="AE5" s="6">
        <f t="shared" si="0"/>
        <v>0</v>
      </c>
      <c r="AF5" s="6">
        <f t="shared" si="0"/>
        <v>0</v>
      </c>
      <c r="AG5" s="6">
        <f t="shared" si="0"/>
        <v>0</v>
      </c>
      <c r="AH5" s="6">
        <f t="shared" si="0"/>
        <v>0</v>
      </c>
      <c r="AI5" s="6">
        <f t="shared" si="0"/>
        <v>21.053098118295434</v>
      </c>
      <c r="AJ5" s="6">
        <f t="shared" ref="AJ5:AL5" si="1">ABS((Q5-Q$15)/Q$15)*100</f>
        <v>0</v>
      </c>
      <c r="AK5" s="6">
        <f t="shared" si="1"/>
        <v>0</v>
      </c>
      <c r="AL5" s="6">
        <f t="shared" si="1"/>
        <v>0</v>
      </c>
    </row>
    <row r="6" spans="1:38" x14ac:dyDescent="0.25">
      <c r="B6" s="1">
        <v>0.1</v>
      </c>
      <c r="C6">
        <v>78622308.416199997</v>
      </c>
      <c r="D6">
        <v>-1562631.3977600001</v>
      </c>
      <c r="E6">
        <v>100</v>
      </c>
      <c r="F6">
        <v>-132</v>
      </c>
      <c r="G6">
        <v>-4.5</v>
      </c>
      <c r="H6">
        <v>3</v>
      </c>
      <c r="I6">
        <v>-204705882.35299999</v>
      </c>
      <c r="J6" s="5">
        <v>-405</v>
      </c>
      <c r="K6">
        <v>-64.869266999999994</v>
      </c>
      <c r="L6">
        <v>-65</v>
      </c>
      <c r="M6">
        <v>-1.5E-3</v>
      </c>
      <c r="N6">
        <v>-3.5663706143599998</v>
      </c>
      <c r="O6">
        <v>-97</v>
      </c>
      <c r="P6">
        <v>-0.18</v>
      </c>
      <c r="Q6">
        <v>-1E-3</v>
      </c>
      <c r="R6">
        <v>-5.0000000000000001E-4</v>
      </c>
      <c r="S6">
        <v>-9206349.2063500006</v>
      </c>
      <c r="U6" s="1">
        <v>0.1</v>
      </c>
      <c r="V6" s="6">
        <f t="shared" ref="V6:V15" si="2">ABS((C6-C$15)/C$15)*100</f>
        <v>0</v>
      </c>
      <c r="W6" s="6">
        <f t="shared" ref="W6:W15" si="3">ABS((D6-D$15)/D$15)*100</f>
        <v>0</v>
      </c>
      <c r="X6" s="6">
        <f t="shared" ref="X6:X15" si="4">ABS((E6-E$15)/E$15)*100</f>
        <v>18.463360974764189</v>
      </c>
      <c r="Y6" s="6">
        <f t="shared" ref="Y6:Y15" si="5">ABS((F6-F$15)/F$15)*100</f>
        <v>0</v>
      </c>
      <c r="Z6" s="6">
        <f t="shared" ref="Z6:Z15" si="6">ABS((G6-G$15)/G$15)*100</f>
        <v>0</v>
      </c>
      <c r="AA6" s="6">
        <f t="shared" ref="AA6:AA15" si="7">ABS((H6-H$15)/H$15)*100</f>
        <v>0</v>
      </c>
      <c r="AB6" s="6">
        <f t="shared" ref="AB6:AB15" si="8">ABS((I6-I$15)/I$15)*100</f>
        <v>0.46548230671603757</v>
      </c>
      <c r="AC6" s="6">
        <f t="shared" ref="AC6:AC15" si="9">ABS((J6-J$15)/J$15)*100</f>
        <v>4.8959498223360534</v>
      </c>
      <c r="AD6" s="6">
        <f t="shared" ref="AD6:AD15" si="10">ABS((K6-K$15)/K$15)*100</f>
        <v>1.904487098332996</v>
      </c>
      <c r="AE6" s="6">
        <f t="shared" ref="AE6:AE15" si="11">ABS((L6-L$15)/L$15)*100</f>
        <v>0</v>
      </c>
      <c r="AF6" s="6">
        <f t="shared" ref="AF6:AF15" si="12">ABS((M6-M$15)/M$15)*100</f>
        <v>0</v>
      </c>
      <c r="AG6" s="6">
        <f t="shared" ref="AG6:AG15" si="13">ABS((N6-N$15)/N$15)*100</f>
        <v>0</v>
      </c>
      <c r="AH6" s="6">
        <f t="shared" ref="AH6:AH15" si="14">ABS((O6-O$15)/O$15)*100</f>
        <v>0</v>
      </c>
      <c r="AI6" s="6">
        <f t="shared" ref="AI6:AI15" si="15">ABS((P6-P$15)/P$15)*100</f>
        <v>21.053098118295434</v>
      </c>
      <c r="AJ6" s="6">
        <f t="shared" ref="AJ6:AJ15" si="16">ABS((Q6-Q$15)/Q$15)*100</f>
        <v>0</v>
      </c>
      <c r="AK6" s="6">
        <f t="shared" ref="AK6:AK15" si="17">ABS((R6-R$15)/R$15)*100</f>
        <v>0</v>
      </c>
      <c r="AL6" s="6">
        <f t="shared" ref="AL6:AL15" si="18">ABS((S6-S$15)/S$15)*100</f>
        <v>0</v>
      </c>
    </row>
    <row r="7" spans="1:38" x14ac:dyDescent="0.25">
      <c r="B7" s="1">
        <v>0.2</v>
      </c>
      <c r="C7">
        <v>78622308.416199997</v>
      </c>
      <c r="D7">
        <v>-1562631.3977600001</v>
      </c>
      <c r="E7" s="5">
        <v>100</v>
      </c>
      <c r="F7">
        <v>-132</v>
      </c>
      <c r="G7">
        <v>-4.5</v>
      </c>
      <c r="H7">
        <v>3</v>
      </c>
      <c r="I7">
        <v>-204705882.35299999</v>
      </c>
      <c r="J7">
        <v>-405</v>
      </c>
      <c r="K7">
        <v>-64.782158999999993</v>
      </c>
      <c r="L7">
        <v>-65</v>
      </c>
      <c r="M7">
        <v>-1.5E-3</v>
      </c>
      <c r="N7">
        <v>-3.5663706143599998</v>
      </c>
      <c r="O7">
        <v>-97</v>
      </c>
      <c r="P7">
        <v>-0.18</v>
      </c>
      <c r="Q7">
        <v>-1E-3</v>
      </c>
      <c r="R7">
        <v>-5.0000000000000001E-4</v>
      </c>
      <c r="S7">
        <v>-9206349.2063500006</v>
      </c>
      <c r="U7" s="1">
        <v>0.2</v>
      </c>
      <c r="V7" s="6">
        <f t="shared" si="2"/>
        <v>0</v>
      </c>
      <c r="W7" s="6">
        <f t="shared" si="3"/>
        <v>0</v>
      </c>
      <c r="X7" s="6">
        <f t="shared" si="4"/>
        <v>18.463360974764189</v>
      </c>
      <c r="Y7" s="6">
        <f t="shared" si="5"/>
        <v>0</v>
      </c>
      <c r="Z7" s="6">
        <f t="shared" si="6"/>
        <v>0</v>
      </c>
      <c r="AA7" s="6">
        <f t="shared" si="7"/>
        <v>0</v>
      </c>
      <c r="AB7" s="6">
        <f t="shared" si="8"/>
        <v>0.46548230671603757</v>
      </c>
      <c r="AC7" s="6">
        <f t="shared" si="9"/>
        <v>4.8959498223360534</v>
      </c>
      <c r="AD7" s="6">
        <f t="shared" si="10"/>
        <v>1.7676473208438861</v>
      </c>
      <c r="AE7" s="6">
        <f t="shared" si="11"/>
        <v>0</v>
      </c>
      <c r="AF7" s="6">
        <f t="shared" si="12"/>
        <v>0</v>
      </c>
      <c r="AG7" s="6">
        <f t="shared" si="13"/>
        <v>0</v>
      </c>
      <c r="AH7" s="6">
        <f t="shared" si="14"/>
        <v>0</v>
      </c>
      <c r="AI7" s="6">
        <f t="shared" si="15"/>
        <v>21.053098118295434</v>
      </c>
      <c r="AJ7" s="6">
        <f t="shared" si="16"/>
        <v>0</v>
      </c>
      <c r="AK7" s="6">
        <f t="shared" si="17"/>
        <v>0</v>
      </c>
      <c r="AL7" s="6">
        <f t="shared" si="18"/>
        <v>0</v>
      </c>
    </row>
    <row r="8" spans="1:38" x14ac:dyDescent="0.25">
      <c r="B8" s="1">
        <v>0.3</v>
      </c>
      <c r="C8">
        <v>78622308.416199997</v>
      </c>
      <c r="D8">
        <v>-1562631.3977600001</v>
      </c>
      <c r="E8">
        <v>100</v>
      </c>
      <c r="F8">
        <v>-132</v>
      </c>
      <c r="G8">
        <v>-4.5</v>
      </c>
      <c r="H8">
        <v>3</v>
      </c>
      <c r="I8">
        <v>-204705882.35299999</v>
      </c>
      <c r="J8">
        <v>-405</v>
      </c>
      <c r="K8">
        <v>-64.695089999999993</v>
      </c>
      <c r="L8">
        <v>-65</v>
      </c>
      <c r="M8">
        <v>-1.5E-3</v>
      </c>
      <c r="N8">
        <v>-3.5663706143599998</v>
      </c>
      <c r="O8">
        <v>-97</v>
      </c>
      <c r="P8">
        <v>-0.18</v>
      </c>
      <c r="Q8">
        <v>-1E-3</v>
      </c>
      <c r="R8">
        <v>-5.0000000000000001E-4</v>
      </c>
      <c r="S8">
        <v>-9206349.2063500006</v>
      </c>
      <c r="U8" s="1">
        <v>0.3</v>
      </c>
      <c r="V8" s="6">
        <f t="shared" si="2"/>
        <v>0</v>
      </c>
      <c r="W8" s="6">
        <f t="shared" si="3"/>
        <v>0</v>
      </c>
      <c r="X8" s="6">
        <f t="shared" si="4"/>
        <v>18.463360974764189</v>
      </c>
      <c r="Y8" s="6">
        <f t="shared" si="5"/>
        <v>0</v>
      </c>
      <c r="Z8" s="6">
        <f t="shared" si="6"/>
        <v>0</v>
      </c>
      <c r="AA8" s="6">
        <f t="shared" si="7"/>
        <v>0</v>
      </c>
      <c r="AB8" s="6">
        <f t="shared" si="8"/>
        <v>0.46548230671603757</v>
      </c>
      <c r="AC8" s="6">
        <f t="shared" si="9"/>
        <v>4.8959498223360534</v>
      </c>
      <c r="AD8" s="6">
        <f t="shared" si="10"/>
        <v>1.6308688092697581</v>
      </c>
      <c r="AE8" s="6">
        <f t="shared" si="11"/>
        <v>0</v>
      </c>
      <c r="AF8" s="6">
        <f t="shared" si="12"/>
        <v>0</v>
      </c>
      <c r="AG8" s="6">
        <f t="shared" si="13"/>
        <v>0</v>
      </c>
      <c r="AH8" s="6">
        <f t="shared" si="14"/>
        <v>0</v>
      </c>
      <c r="AI8" s="6">
        <f t="shared" si="15"/>
        <v>21.053098118295434</v>
      </c>
      <c r="AJ8" s="6">
        <f t="shared" si="16"/>
        <v>0</v>
      </c>
      <c r="AK8" s="6">
        <f t="shared" si="17"/>
        <v>0</v>
      </c>
      <c r="AL8" s="6">
        <f t="shared" si="18"/>
        <v>0</v>
      </c>
    </row>
    <row r="9" spans="1:38" x14ac:dyDescent="0.25">
      <c r="B9" s="1">
        <v>0.4</v>
      </c>
      <c r="C9">
        <v>78622308.416199997</v>
      </c>
      <c r="D9">
        <v>-1562631.3977600001</v>
      </c>
      <c r="E9">
        <v>100</v>
      </c>
      <c r="F9">
        <v>-132</v>
      </c>
      <c r="G9">
        <v>-4.5</v>
      </c>
      <c r="H9">
        <v>3</v>
      </c>
      <c r="I9">
        <v>-203786802.97600001</v>
      </c>
      <c r="J9">
        <v>-404.13839000000002</v>
      </c>
      <c r="K9">
        <v>-64.548513</v>
      </c>
      <c r="L9">
        <v>-65</v>
      </c>
      <c r="M9">
        <v>-1.5E-3</v>
      </c>
      <c r="N9">
        <v>-3.5663706143599998</v>
      </c>
      <c r="O9">
        <v>-97</v>
      </c>
      <c r="P9">
        <v>578063391.5</v>
      </c>
      <c r="Q9">
        <v>-1E-3</v>
      </c>
      <c r="R9">
        <v>-5.0000000000000001E-4</v>
      </c>
      <c r="S9">
        <v>-9206349.2063500006</v>
      </c>
      <c r="U9" s="1">
        <v>0.4</v>
      </c>
      <c r="V9" s="6">
        <f t="shared" si="2"/>
        <v>0</v>
      </c>
      <c r="W9" s="6">
        <f t="shared" si="3"/>
        <v>0</v>
      </c>
      <c r="X9" s="6">
        <f t="shared" si="4"/>
        <v>18.463360974764189</v>
      </c>
      <c r="Y9" s="6">
        <f t="shared" si="5"/>
        <v>0</v>
      </c>
      <c r="Z9" s="6">
        <f t="shared" si="6"/>
        <v>0</v>
      </c>
      <c r="AA9" s="6">
        <f t="shared" si="7"/>
        <v>0</v>
      </c>
      <c r="AB9" s="6">
        <f t="shared" si="8"/>
        <v>1.441684720358254E-2</v>
      </c>
      <c r="AC9" s="6">
        <f t="shared" si="9"/>
        <v>4.6727908116535311</v>
      </c>
      <c r="AD9" s="6">
        <f t="shared" si="10"/>
        <v>1.4006079369615863</v>
      </c>
      <c r="AE9" s="6">
        <f t="shared" si="11"/>
        <v>0</v>
      </c>
      <c r="AF9" s="6">
        <f t="shared" si="12"/>
        <v>0</v>
      </c>
      <c r="AG9" s="6">
        <f t="shared" si="13"/>
        <v>0</v>
      </c>
      <c r="AH9" s="6">
        <f t="shared" si="14"/>
        <v>0</v>
      </c>
      <c r="AI9" s="6">
        <f t="shared" si="15"/>
        <v>388757580376.9118</v>
      </c>
      <c r="AJ9" s="6">
        <f t="shared" si="16"/>
        <v>0</v>
      </c>
      <c r="AK9" s="6">
        <f t="shared" si="17"/>
        <v>0</v>
      </c>
      <c r="AL9" s="6">
        <f t="shared" si="18"/>
        <v>0</v>
      </c>
    </row>
    <row r="10" spans="1:38" x14ac:dyDescent="0.25">
      <c r="B10" s="1">
        <v>0.5</v>
      </c>
      <c r="C10">
        <v>78622308.416199997</v>
      </c>
      <c r="D10">
        <v>-1562631.3977600001</v>
      </c>
      <c r="E10">
        <v>100</v>
      </c>
      <c r="F10">
        <v>-132</v>
      </c>
      <c r="G10">
        <v>-4.5</v>
      </c>
      <c r="H10">
        <v>3</v>
      </c>
      <c r="I10">
        <v>-203767040.06099999</v>
      </c>
      <c r="J10">
        <v>-404.13837999999998</v>
      </c>
      <c r="K10">
        <v>-64.365657999999996</v>
      </c>
      <c r="L10">
        <v>-65</v>
      </c>
      <c r="M10">
        <v>-1.5E-3</v>
      </c>
      <c r="N10">
        <v>-3.5663706143599998</v>
      </c>
      <c r="O10">
        <v>-97</v>
      </c>
      <c r="P10">
        <v>1209498834</v>
      </c>
      <c r="Q10">
        <v>-1E-3</v>
      </c>
      <c r="R10">
        <v>-5.0000000000000001E-4</v>
      </c>
      <c r="S10">
        <v>-9206349.2063500006</v>
      </c>
      <c r="U10" s="1">
        <v>0.5</v>
      </c>
      <c r="V10" s="6">
        <f t="shared" si="2"/>
        <v>0</v>
      </c>
      <c r="W10" s="6">
        <f t="shared" si="3"/>
        <v>0</v>
      </c>
      <c r="X10" s="6">
        <f t="shared" si="4"/>
        <v>18.463360974764189</v>
      </c>
      <c r="Y10" s="6">
        <f t="shared" si="5"/>
        <v>0</v>
      </c>
      <c r="Z10" s="6">
        <f t="shared" si="6"/>
        <v>0</v>
      </c>
      <c r="AA10" s="6">
        <f t="shared" si="7"/>
        <v>0</v>
      </c>
      <c r="AB10" s="6">
        <f t="shared" si="8"/>
        <v>4.7176105991357849E-3</v>
      </c>
      <c r="AC10" s="6">
        <f t="shared" si="9"/>
        <v>4.6727882216300713</v>
      </c>
      <c r="AD10" s="6">
        <f t="shared" si="10"/>
        <v>1.1133571963548512</v>
      </c>
      <c r="AE10" s="6">
        <f t="shared" si="11"/>
        <v>0</v>
      </c>
      <c r="AF10" s="6">
        <f t="shared" si="12"/>
        <v>0</v>
      </c>
      <c r="AG10" s="6">
        <f t="shared" si="13"/>
        <v>0</v>
      </c>
      <c r="AH10" s="6">
        <f t="shared" si="14"/>
        <v>0</v>
      </c>
      <c r="AI10" s="6">
        <f t="shared" si="15"/>
        <v>813408783578.69946</v>
      </c>
      <c r="AJ10" s="6">
        <f t="shared" si="16"/>
        <v>0</v>
      </c>
      <c r="AK10" s="6">
        <f t="shared" si="17"/>
        <v>0</v>
      </c>
      <c r="AL10" s="6">
        <f t="shared" si="18"/>
        <v>0</v>
      </c>
    </row>
    <row r="11" spans="1:38" x14ac:dyDescent="0.25">
      <c r="B11" s="1">
        <v>0.6</v>
      </c>
      <c r="C11">
        <v>78622308.416199997</v>
      </c>
      <c r="D11">
        <v>-1562631.3977600001</v>
      </c>
      <c r="E11">
        <v>100</v>
      </c>
      <c r="F11">
        <v>-132</v>
      </c>
      <c r="G11">
        <v>-4.5</v>
      </c>
      <c r="H11">
        <v>3</v>
      </c>
      <c r="I11">
        <v>-203761000.185</v>
      </c>
      <c r="J11">
        <v>-404.12601000000001</v>
      </c>
      <c r="K11">
        <v>-63.910615</v>
      </c>
      <c r="L11">
        <v>-65</v>
      </c>
      <c r="M11">
        <v>-1.5E-3</v>
      </c>
      <c r="N11">
        <v>-3.5663706143599998</v>
      </c>
      <c r="O11">
        <v>-97</v>
      </c>
      <c r="P11">
        <v>1694658466</v>
      </c>
      <c r="Q11">
        <v>-1E-3</v>
      </c>
      <c r="R11">
        <v>-5.0000000000000001E-4</v>
      </c>
      <c r="S11">
        <v>-9206349.2063500006</v>
      </c>
      <c r="U11" s="1">
        <v>0.6</v>
      </c>
      <c r="V11" s="6">
        <f t="shared" si="2"/>
        <v>0</v>
      </c>
      <c r="W11" s="6">
        <f t="shared" si="3"/>
        <v>0</v>
      </c>
      <c r="X11" s="6">
        <f t="shared" si="4"/>
        <v>18.463360974764189</v>
      </c>
      <c r="Y11" s="6">
        <f t="shared" si="5"/>
        <v>0</v>
      </c>
      <c r="Z11" s="6">
        <f t="shared" si="6"/>
        <v>0</v>
      </c>
      <c r="AA11" s="6">
        <f t="shared" si="7"/>
        <v>0</v>
      </c>
      <c r="AB11" s="6">
        <f t="shared" si="8"/>
        <v>1.7533623399426962E-3</v>
      </c>
      <c r="AC11" s="6">
        <f t="shared" si="9"/>
        <v>4.669584362619454</v>
      </c>
      <c r="AD11" s="6">
        <f t="shared" si="10"/>
        <v>0.39852063865663684</v>
      </c>
      <c r="AE11" s="6">
        <f t="shared" si="11"/>
        <v>0</v>
      </c>
      <c r="AF11" s="6">
        <f t="shared" si="12"/>
        <v>0</v>
      </c>
      <c r="AG11" s="6">
        <f t="shared" si="13"/>
        <v>0</v>
      </c>
      <c r="AH11" s="6">
        <f t="shared" si="14"/>
        <v>0</v>
      </c>
      <c r="AI11" s="6">
        <f t="shared" si="15"/>
        <v>1139686986553.8779</v>
      </c>
      <c r="AJ11" s="6">
        <f t="shared" si="16"/>
        <v>0</v>
      </c>
      <c r="AK11" s="6">
        <f t="shared" si="17"/>
        <v>0</v>
      </c>
      <c r="AL11" s="6">
        <f t="shared" si="18"/>
        <v>0</v>
      </c>
    </row>
    <row r="12" spans="1:38" x14ac:dyDescent="0.25">
      <c r="B12" s="1">
        <v>0.7</v>
      </c>
      <c r="C12">
        <v>78622308.416199997</v>
      </c>
      <c r="D12">
        <v>-1562631.3977600001</v>
      </c>
      <c r="E12">
        <v>60</v>
      </c>
      <c r="F12">
        <v>-132</v>
      </c>
      <c r="G12">
        <v>-4.5</v>
      </c>
      <c r="H12">
        <v>3</v>
      </c>
      <c r="I12">
        <v>-203756568.17399999</v>
      </c>
      <c r="J12">
        <v>-403.97955000000002</v>
      </c>
      <c r="K12">
        <v>-63.657823999999998</v>
      </c>
      <c r="L12">
        <v>-65</v>
      </c>
      <c r="M12">
        <v>-1.5E-3</v>
      </c>
      <c r="N12">
        <v>-3.5663706143599998</v>
      </c>
      <c r="O12">
        <v>-97</v>
      </c>
      <c r="P12">
        <v>-0.1450790897</v>
      </c>
      <c r="Q12">
        <v>-1E-3</v>
      </c>
      <c r="R12">
        <v>-5.0000000000000001E-4</v>
      </c>
      <c r="S12">
        <v>-9186912.5739600006</v>
      </c>
      <c r="U12" s="1">
        <v>0.7</v>
      </c>
      <c r="V12" s="6">
        <f t="shared" si="2"/>
        <v>0</v>
      </c>
      <c r="W12" s="6">
        <f t="shared" si="3"/>
        <v>0</v>
      </c>
      <c r="X12" s="6">
        <f t="shared" si="4"/>
        <v>28.92198341514149</v>
      </c>
      <c r="Y12" s="6">
        <f t="shared" si="5"/>
        <v>0</v>
      </c>
      <c r="Z12" s="6">
        <f t="shared" si="6"/>
        <v>0</v>
      </c>
      <c r="AA12" s="6">
        <f t="shared" si="7"/>
        <v>0</v>
      </c>
      <c r="AB12" s="6">
        <f t="shared" si="8"/>
        <v>4.2177848935984777E-4</v>
      </c>
      <c r="AC12" s="6">
        <f t="shared" si="9"/>
        <v>4.6316508791355568</v>
      </c>
      <c r="AD12" s="6">
        <f t="shared" si="10"/>
        <v>1.405974202745263E-3</v>
      </c>
      <c r="AE12" s="6">
        <f t="shared" si="11"/>
        <v>0</v>
      </c>
      <c r="AF12" s="6">
        <f t="shared" si="12"/>
        <v>0</v>
      </c>
      <c r="AG12" s="6">
        <f t="shared" si="13"/>
        <v>0</v>
      </c>
      <c r="AH12" s="6">
        <f t="shared" si="14"/>
        <v>0</v>
      </c>
      <c r="AI12" s="6">
        <f t="shared" si="15"/>
        <v>2.4318151090717515</v>
      </c>
      <c r="AJ12" s="6">
        <f t="shared" si="16"/>
        <v>0</v>
      </c>
      <c r="AK12" s="6">
        <f t="shared" si="17"/>
        <v>0</v>
      </c>
      <c r="AL12" s="6">
        <f t="shared" si="18"/>
        <v>0.21112204147756716</v>
      </c>
    </row>
    <row r="13" spans="1:38" x14ac:dyDescent="0.25">
      <c r="B13" s="1">
        <v>0.8</v>
      </c>
      <c r="C13">
        <v>78622308.416199997</v>
      </c>
      <c r="D13">
        <v>-1562631.3977600001</v>
      </c>
      <c r="E13">
        <v>72.741666666699999</v>
      </c>
      <c r="F13">
        <v>-132</v>
      </c>
      <c r="G13">
        <v>-4.5</v>
      </c>
      <c r="H13">
        <v>3</v>
      </c>
      <c r="I13">
        <v>-203758556.016</v>
      </c>
      <c r="J13">
        <v>-400.10352</v>
      </c>
      <c r="K13">
        <v>-63.658405000000002</v>
      </c>
      <c r="L13">
        <v>-65</v>
      </c>
      <c r="M13">
        <v>-1.5E-3</v>
      </c>
      <c r="N13">
        <v>-3.5663706143599998</v>
      </c>
      <c r="O13">
        <v>-97</v>
      </c>
      <c r="P13">
        <v>-0.15268943099999999</v>
      </c>
      <c r="Q13">
        <v>-1E-3</v>
      </c>
      <c r="R13">
        <v>-5.0000000000000001E-4</v>
      </c>
      <c r="S13">
        <v>-9186912.5739600006</v>
      </c>
      <c r="U13" s="1">
        <v>0.8</v>
      </c>
      <c r="V13" s="6">
        <f t="shared" si="2"/>
        <v>0</v>
      </c>
      <c r="W13" s="6">
        <f t="shared" si="3"/>
        <v>0</v>
      </c>
      <c r="X13" s="6">
        <f t="shared" si="4"/>
        <v>13.827776837567463</v>
      </c>
      <c r="Y13" s="6">
        <f t="shared" si="5"/>
        <v>0</v>
      </c>
      <c r="Z13" s="6">
        <f t="shared" si="6"/>
        <v>0</v>
      </c>
      <c r="AA13" s="6">
        <f t="shared" si="7"/>
        <v>0</v>
      </c>
      <c r="AB13" s="6">
        <f t="shared" si="8"/>
        <v>5.5381392149197821E-4</v>
      </c>
      <c r="AC13" s="6">
        <f t="shared" si="9"/>
        <v>3.6277500189136545</v>
      </c>
      <c r="AD13" s="6">
        <f t="shared" si="10"/>
        <v>2.3186792438633155E-3</v>
      </c>
      <c r="AE13" s="6">
        <f t="shared" si="11"/>
        <v>0</v>
      </c>
      <c r="AF13" s="6">
        <f t="shared" si="12"/>
        <v>0</v>
      </c>
      <c r="AG13" s="6">
        <f t="shared" si="13"/>
        <v>0</v>
      </c>
      <c r="AH13" s="6">
        <f t="shared" si="14"/>
        <v>0</v>
      </c>
      <c r="AI13" s="6">
        <f t="shared" si="15"/>
        <v>2.6862704026094422</v>
      </c>
      <c r="AJ13" s="6">
        <f t="shared" si="16"/>
        <v>0</v>
      </c>
      <c r="AK13" s="6">
        <f t="shared" si="17"/>
        <v>0</v>
      </c>
      <c r="AL13" s="6">
        <f t="shared" si="18"/>
        <v>0.21112204147756716</v>
      </c>
    </row>
    <row r="14" spans="1:38" x14ac:dyDescent="0.25">
      <c r="B14" s="1">
        <v>0.9</v>
      </c>
      <c r="C14">
        <v>78622308.416199997</v>
      </c>
      <c r="D14">
        <v>-1562631.3977600001</v>
      </c>
      <c r="E14">
        <v>81.824074074099997</v>
      </c>
      <c r="F14">
        <v>-132</v>
      </c>
      <c r="G14">
        <v>-4.5</v>
      </c>
      <c r="H14">
        <v>3</v>
      </c>
      <c r="I14">
        <v>-203755133.61899999</v>
      </c>
      <c r="J14">
        <v>-394.43311</v>
      </c>
      <c r="K14">
        <v>-63.656632000000002</v>
      </c>
      <c r="L14">
        <v>-65</v>
      </c>
      <c r="M14">
        <v>-1.5E-3</v>
      </c>
      <c r="N14">
        <v>-3.5663706143599998</v>
      </c>
      <c r="O14">
        <v>-97</v>
      </c>
      <c r="P14">
        <v>-0.15107632260000001</v>
      </c>
      <c r="Q14">
        <v>-1E-3</v>
      </c>
      <c r="R14">
        <v>-5.0000000000000001E-4</v>
      </c>
      <c r="S14">
        <v>-9186912.5739600006</v>
      </c>
      <c r="U14" s="1">
        <v>0.9</v>
      </c>
      <c r="V14" s="6">
        <f t="shared" si="2"/>
        <v>0</v>
      </c>
      <c r="W14" s="6">
        <f t="shared" si="3"/>
        <v>0</v>
      </c>
      <c r="X14" s="6">
        <f t="shared" si="4"/>
        <v>3.0684517653404817</v>
      </c>
      <c r="Y14" s="6">
        <f t="shared" si="5"/>
        <v>0</v>
      </c>
      <c r="Z14" s="6">
        <f t="shared" si="6"/>
        <v>0</v>
      </c>
      <c r="AA14" s="6">
        <f t="shared" si="7"/>
        <v>0</v>
      </c>
      <c r="AB14" s="6">
        <f t="shared" si="8"/>
        <v>1.1258288972650775E-3</v>
      </c>
      <c r="AC14" s="6">
        <f t="shared" si="9"/>
        <v>2.1591005304394</v>
      </c>
      <c r="AD14" s="6">
        <f t="shared" si="10"/>
        <v>4.6656350637998409E-4</v>
      </c>
      <c r="AE14" s="6">
        <f t="shared" si="11"/>
        <v>0</v>
      </c>
      <c r="AF14" s="6">
        <f t="shared" si="12"/>
        <v>0</v>
      </c>
      <c r="AG14" s="6">
        <f t="shared" si="13"/>
        <v>0</v>
      </c>
      <c r="AH14" s="6">
        <f t="shared" si="14"/>
        <v>0</v>
      </c>
      <c r="AI14" s="6">
        <f t="shared" si="15"/>
        <v>1.6014272391614195</v>
      </c>
      <c r="AJ14" s="6">
        <f t="shared" si="16"/>
        <v>0</v>
      </c>
      <c r="AK14" s="6">
        <f t="shared" si="17"/>
        <v>0</v>
      </c>
      <c r="AL14" s="6">
        <f t="shared" si="18"/>
        <v>0.21112204147756716</v>
      </c>
    </row>
    <row r="15" spans="1:38" x14ac:dyDescent="0.25">
      <c r="B15" s="1">
        <v>1</v>
      </c>
      <c r="C15" s="6">
        <v>78622308.416199997</v>
      </c>
      <c r="D15">
        <v>-1562631.3977600001</v>
      </c>
      <c r="E15" s="6">
        <v>84.414285714299993</v>
      </c>
      <c r="F15">
        <v>-132</v>
      </c>
      <c r="G15">
        <v>-4.5</v>
      </c>
      <c r="H15" s="6">
        <v>3</v>
      </c>
      <c r="I15" s="6">
        <v>-203757427.579</v>
      </c>
      <c r="J15" s="6">
        <v>-386.09688999999997</v>
      </c>
      <c r="K15" s="6">
        <v>-63.656928999999998</v>
      </c>
      <c r="L15" s="6">
        <v>-65</v>
      </c>
      <c r="M15">
        <v>-1.5E-3</v>
      </c>
      <c r="N15">
        <v>-3.5663706143599998</v>
      </c>
      <c r="O15" s="6">
        <v>-97</v>
      </c>
      <c r="P15" s="6">
        <v>-0.14869507909999999</v>
      </c>
      <c r="Q15">
        <v>-1E-3</v>
      </c>
      <c r="R15">
        <v>-5.0000000000000001E-4</v>
      </c>
      <c r="S15">
        <v>-9206349.2063500006</v>
      </c>
      <c r="U15" s="1">
        <v>1</v>
      </c>
      <c r="V15" s="6">
        <f t="shared" si="2"/>
        <v>0</v>
      </c>
      <c r="W15" s="6">
        <f t="shared" si="3"/>
        <v>0</v>
      </c>
      <c r="X15" s="6">
        <f t="shared" si="4"/>
        <v>0</v>
      </c>
      <c r="Y15" s="6">
        <f t="shared" si="5"/>
        <v>0</v>
      </c>
      <c r="Z15" s="6">
        <f t="shared" si="6"/>
        <v>0</v>
      </c>
      <c r="AA15" s="6">
        <f t="shared" si="7"/>
        <v>0</v>
      </c>
      <c r="AB15" s="6">
        <f t="shared" si="8"/>
        <v>0</v>
      </c>
      <c r="AC15" s="6">
        <f t="shared" si="9"/>
        <v>0</v>
      </c>
      <c r="AD15" s="6">
        <f t="shared" si="10"/>
        <v>0</v>
      </c>
      <c r="AE15" s="6">
        <f t="shared" si="11"/>
        <v>0</v>
      </c>
      <c r="AF15" s="6">
        <f t="shared" si="12"/>
        <v>0</v>
      </c>
      <c r="AG15" s="6">
        <f t="shared" si="13"/>
        <v>0</v>
      </c>
      <c r="AH15" s="6">
        <f t="shared" si="14"/>
        <v>0</v>
      </c>
      <c r="AI15" s="6">
        <f t="shared" si="15"/>
        <v>0</v>
      </c>
      <c r="AJ15" s="6">
        <f t="shared" si="16"/>
        <v>0</v>
      </c>
      <c r="AK15" s="6">
        <f t="shared" si="17"/>
        <v>0</v>
      </c>
      <c r="AL15" s="6">
        <f t="shared" si="18"/>
        <v>0</v>
      </c>
    </row>
    <row r="17" spans="1:38" x14ac:dyDescent="0.25">
      <c r="A17" t="s">
        <v>18</v>
      </c>
      <c r="B17">
        <v>8</v>
      </c>
      <c r="C17">
        <v>9</v>
      </c>
      <c r="D17">
        <v>150</v>
      </c>
      <c r="E17">
        <v>6</v>
      </c>
      <c r="F17">
        <v>11</v>
      </c>
      <c r="G17">
        <v>1000</v>
      </c>
      <c r="H17">
        <v>45</v>
      </c>
      <c r="I17">
        <v>0.5</v>
      </c>
      <c r="J17">
        <v>8</v>
      </c>
      <c r="K17">
        <v>975</v>
      </c>
      <c r="L17">
        <v>9</v>
      </c>
      <c r="M17">
        <v>11</v>
      </c>
      <c r="N17">
        <v>0.3</v>
      </c>
      <c r="O17">
        <v>0.2</v>
      </c>
      <c r="P17">
        <v>650</v>
      </c>
      <c r="Q17">
        <v>450</v>
      </c>
      <c r="R17" s="9">
        <v>0.3</v>
      </c>
      <c r="S17">
        <v>5.0000000000000001E-3</v>
      </c>
      <c r="T17">
        <v>1.78E-2</v>
      </c>
      <c r="U17">
        <v>1.7000000000000001E-2</v>
      </c>
      <c r="V17">
        <v>8.99</v>
      </c>
      <c r="W17">
        <v>1.4999999999999999E-2</v>
      </c>
      <c r="X17">
        <v>1.5800000000000002E-2</v>
      </c>
      <c r="Y17">
        <v>0.2</v>
      </c>
      <c r="Z17">
        <v>3</v>
      </c>
      <c r="AA17">
        <v>11980</v>
      </c>
      <c r="AB17">
        <v>2</v>
      </c>
      <c r="AC17">
        <v>2</v>
      </c>
      <c r="AD17">
        <v>3</v>
      </c>
    </row>
    <row r="18" spans="1:38" x14ac:dyDescent="0.25">
      <c r="B18" s="3" t="s">
        <v>15</v>
      </c>
      <c r="U18" s="2" t="s">
        <v>17</v>
      </c>
    </row>
    <row r="19" spans="1:38" x14ac:dyDescent="0.25">
      <c r="B19" s="1" t="s">
        <v>14</v>
      </c>
      <c r="C19" s="1" t="s">
        <v>0</v>
      </c>
      <c r="D19" s="1" t="s">
        <v>1</v>
      </c>
      <c r="E19" s="1" t="s">
        <v>2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7</v>
      </c>
      <c r="K19" s="1" t="s">
        <v>8</v>
      </c>
      <c r="L19" s="1" t="s">
        <v>9</v>
      </c>
      <c r="M19" s="1" t="s">
        <v>10</v>
      </c>
      <c r="N19" s="1" t="s">
        <v>11</v>
      </c>
      <c r="O19" s="1" t="s">
        <v>12</v>
      </c>
      <c r="P19" s="1" t="s">
        <v>13</v>
      </c>
      <c r="Q19" s="1" t="s">
        <v>20</v>
      </c>
      <c r="R19" s="1" t="s">
        <v>21</v>
      </c>
      <c r="S19" s="1" t="s">
        <v>22</v>
      </c>
      <c r="U19" s="1" t="s">
        <v>16</v>
      </c>
      <c r="V19" s="1" t="s">
        <v>0</v>
      </c>
      <c r="W19" s="1" t="s">
        <v>1</v>
      </c>
      <c r="X19" s="1" t="s">
        <v>2</v>
      </c>
      <c r="Y19" s="1" t="s">
        <v>3</v>
      </c>
      <c r="Z19" s="1" t="s">
        <v>4</v>
      </c>
      <c r="AA19" s="1" t="s">
        <v>5</v>
      </c>
      <c r="AB19" s="1" t="s">
        <v>6</v>
      </c>
      <c r="AC19" s="1" t="s">
        <v>7</v>
      </c>
      <c r="AD19" s="1" t="s">
        <v>8</v>
      </c>
      <c r="AE19" s="1" t="s">
        <v>9</v>
      </c>
      <c r="AF19" s="1" t="s">
        <v>10</v>
      </c>
      <c r="AG19" s="1" t="s">
        <v>11</v>
      </c>
      <c r="AH19" s="1" t="s">
        <v>12</v>
      </c>
      <c r="AI19" s="1" t="s">
        <v>13</v>
      </c>
      <c r="AJ19" s="1" t="s">
        <v>20</v>
      </c>
      <c r="AK19" s="1" t="s">
        <v>21</v>
      </c>
      <c r="AL19" s="1" t="s">
        <v>22</v>
      </c>
    </row>
    <row r="20" spans="1:38" x14ac:dyDescent="0.25">
      <c r="B20" s="1">
        <v>0.05</v>
      </c>
      <c r="C20">
        <v>116612528.352</v>
      </c>
      <c r="D20">
        <v>-873444.50937700004</v>
      </c>
      <c r="E20">
        <v>100</v>
      </c>
      <c r="F20">
        <v>-134</v>
      </c>
      <c r="G20">
        <v>-7.5</v>
      </c>
      <c r="H20">
        <v>0</v>
      </c>
      <c r="I20">
        <v>-371366906.47500002</v>
      </c>
      <c r="J20" s="4">
        <v>-480</v>
      </c>
      <c r="K20">
        <v>-154.88806</v>
      </c>
      <c r="L20">
        <v>-155</v>
      </c>
      <c r="M20">
        <v>-1.2800000000000001E-2</v>
      </c>
      <c r="N20">
        <v>-9.2687595947400006</v>
      </c>
      <c r="O20">
        <v>-182</v>
      </c>
      <c r="P20">
        <v>-0.18</v>
      </c>
      <c r="Q20">
        <v>-1.1999999999999999E-3</v>
      </c>
      <c r="R20">
        <v>-8.0000000000000004E-4</v>
      </c>
      <c r="S20">
        <v>-15064935.0649</v>
      </c>
      <c r="U20" s="1">
        <v>0.05</v>
      </c>
      <c r="V20" s="6">
        <f>ABS((C20-C$30)/C$30)*100</f>
        <v>0</v>
      </c>
      <c r="W20" s="6">
        <f t="shared" ref="W20:AL30" si="19">ABS((D20-D$30)/D$30)*100</f>
        <v>0</v>
      </c>
      <c r="X20" s="6">
        <f t="shared" si="19"/>
        <v>124.71910112359549</v>
      </c>
      <c r="Y20" s="6">
        <f t="shared" si="19"/>
        <v>0</v>
      </c>
      <c r="Z20" s="6">
        <f t="shared" si="19"/>
        <v>0</v>
      </c>
      <c r="AA20" s="6">
        <v>0</v>
      </c>
      <c r="AB20" s="6">
        <f t="shared" si="19"/>
        <v>113.82426762920352</v>
      </c>
      <c r="AC20" s="6">
        <f t="shared" si="19"/>
        <v>3.7641751591158767</v>
      </c>
      <c r="AD20" s="11" t="s">
        <v>19</v>
      </c>
      <c r="AE20" s="6">
        <f t="shared" si="19"/>
        <v>879.42812604107075</v>
      </c>
      <c r="AF20" s="6">
        <f t="shared" si="19"/>
        <v>0</v>
      </c>
      <c r="AG20" s="6">
        <f t="shared" si="19"/>
        <v>0</v>
      </c>
      <c r="AH20" s="6">
        <f t="shared" si="19"/>
        <v>0</v>
      </c>
      <c r="AI20" s="6">
        <f t="shared" si="19"/>
        <v>129.58382498609899</v>
      </c>
      <c r="AJ20" s="6">
        <f t="shared" si="19"/>
        <v>0</v>
      </c>
      <c r="AK20" s="6">
        <f t="shared" si="19"/>
        <v>0</v>
      </c>
      <c r="AL20" s="6">
        <f t="shared" si="19"/>
        <v>0</v>
      </c>
    </row>
    <row r="21" spans="1:38" x14ac:dyDescent="0.25">
      <c r="B21" s="1">
        <v>0.1</v>
      </c>
      <c r="C21">
        <v>116612528.352</v>
      </c>
      <c r="D21">
        <v>-873444.50937700004</v>
      </c>
      <c r="E21">
        <v>100</v>
      </c>
      <c r="F21">
        <v>-134</v>
      </c>
      <c r="G21">
        <v>-7.5</v>
      </c>
      <c r="H21">
        <v>0</v>
      </c>
      <c r="I21">
        <v>-371366906.47500002</v>
      </c>
      <c r="J21" s="5">
        <v>-480</v>
      </c>
      <c r="K21">
        <v>-154.83211</v>
      </c>
      <c r="L21">
        <v>-155</v>
      </c>
      <c r="M21">
        <v>-1.2800000000000001E-2</v>
      </c>
      <c r="N21">
        <v>-9.2687595947400006</v>
      </c>
      <c r="O21">
        <v>-182</v>
      </c>
      <c r="P21">
        <v>-0.18</v>
      </c>
      <c r="Q21">
        <v>-1.1999999999999999E-3</v>
      </c>
      <c r="R21">
        <v>-8.0000000000000004E-4</v>
      </c>
      <c r="S21">
        <v>-15064935.0649</v>
      </c>
      <c r="U21" s="1">
        <v>0.1</v>
      </c>
      <c r="V21" s="6">
        <f t="shared" ref="V21:V29" si="20">ABS((C21-C$30)/C$30)*100</f>
        <v>0</v>
      </c>
      <c r="W21" s="6">
        <f t="shared" si="19"/>
        <v>0</v>
      </c>
      <c r="X21" s="6">
        <f t="shared" si="19"/>
        <v>124.71910112359549</v>
      </c>
      <c r="Y21" s="6">
        <f t="shared" si="19"/>
        <v>0</v>
      </c>
      <c r="Z21" s="6">
        <f t="shared" si="19"/>
        <v>0</v>
      </c>
      <c r="AA21" s="6">
        <v>0</v>
      </c>
      <c r="AB21" s="6">
        <f t="shared" si="19"/>
        <v>113.82426762920352</v>
      </c>
      <c r="AC21" s="6">
        <f t="shared" si="19"/>
        <v>3.7641751591158767</v>
      </c>
      <c r="AD21" s="11" t="s">
        <v>19</v>
      </c>
      <c r="AE21" s="6">
        <f t="shared" si="19"/>
        <v>879.42812604107075</v>
      </c>
      <c r="AF21" s="6">
        <f t="shared" si="19"/>
        <v>0</v>
      </c>
      <c r="AG21" s="6">
        <f t="shared" si="19"/>
        <v>0</v>
      </c>
      <c r="AH21" s="6">
        <f t="shared" si="19"/>
        <v>0</v>
      </c>
      <c r="AI21" s="6">
        <f t="shared" si="19"/>
        <v>129.58382498609899</v>
      </c>
      <c r="AJ21" s="6">
        <f t="shared" si="19"/>
        <v>0</v>
      </c>
      <c r="AK21" s="6">
        <f t="shared" si="19"/>
        <v>0</v>
      </c>
      <c r="AL21" s="6">
        <f t="shared" si="19"/>
        <v>0</v>
      </c>
    </row>
    <row r="22" spans="1:38" x14ac:dyDescent="0.25">
      <c r="B22" s="1">
        <v>0.2</v>
      </c>
      <c r="C22">
        <v>116612528.352</v>
      </c>
      <c r="D22">
        <v>-873444.50937700004</v>
      </c>
      <c r="E22" s="5">
        <v>100</v>
      </c>
      <c r="F22">
        <v>-134</v>
      </c>
      <c r="G22">
        <v>-7.5</v>
      </c>
      <c r="H22">
        <v>0</v>
      </c>
      <c r="I22">
        <v>-371366906.47500002</v>
      </c>
      <c r="J22">
        <v>-480</v>
      </c>
      <c r="K22">
        <v>-154.72024999999999</v>
      </c>
      <c r="L22">
        <v>-155</v>
      </c>
      <c r="M22">
        <v>-1.2800000000000001E-2</v>
      </c>
      <c r="N22">
        <v>-9.2687595947400006</v>
      </c>
      <c r="O22">
        <v>-182</v>
      </c>
      <c r="P22">
        <v>-0.18</v>
      </c>
      <c r="Q22">
        <v>-1.1999999999999999E-3</v>
      </c>
      <c r="R22">
        <v>-8.0000000000000004E-4</v>
      </c>
      <c r="S22">
        <v>-15064935.0649</v>
      </c>
      <c r="U22" s="1">
        <v>0.2</v>
      </c>
      <c r="V22" s="6">
        <f t="shared" si="20"/>
        <v>0</v>
      </c>
      <c r="W22" s="6">
        <f t="shared" si="19"/>
        <v>0</v>
      </c>
      <c r="X22" s="6">
        <f t="shared" si="19"/>
        <v>124.71910112359549</v>
      </c>
      <c r="Y22" s="6">
        <f t="shared" si="19"/>
        <v>0</v>
      </c>
      <c r="Z22" s="6">
        <f t="shared" si="19"/>
        <v>0</v>
      </c>
      <c r="AA22" s="6">
        <v>0</v>
      </c>
      <c r="AB22" s="6">
        <f t="shared" si="19"/>
        <v>113.82426762920352</v>
      </c>
      <c r="AC22" s="6">
        <f t="shared" si="19"/>
        <v>3.7641751591158767</v>
      </c>
      <c r="AD22" s="11" t="s">
        <v>19</v>
      </c>
      <c r="AE22" s="6">
        <f t="shared" si="19"/>
        <v>879.42812604107075</v>
      </c>
      <c r="AF22" s="6">
        <f t="shared" si="19"/>
        <v>0</v>
      </c>
      <c r="AG22" s="6">
        <f t="shared" si="19"/>
        <v>0</v>
      </c>
      <c r="AH22" s="6">
        <f t="shared" si="19"/>
        <v>0</v>
      </c>
      <c r="AI22" s="6">
        <f t="shared" si="19"/>
        <v>129.58382498609899</v>
      </c>
      <c r="AJ22" s="6">
        <f t="shared" si="19"/>
        <v>0</v>
      </c>
      <c r="AK22" s="6">
        <f t="shared" si="19"/>
        <v>0</v>
      </c>
      <c r="AL22" s="6">
        <f t="shared" si="19"/>
        <v>0</v>
      </c>
    </row>
    <row r="23" spans="1:38" x14ac:dyDescent="0.25">
      <c r="B23" s="1">
        <v>0.3</v>
      </c>
      <c r="C23">
        <v>116612528.352</v>
      </c>
      <c r="D23">
        <v>-873444.50937700004</v>
      </c>
      <c r="E23">
        <v>100</v>
      </c>
      <c r="F23">
        <v>-134</v>
      </c>
      <c r="G23">
        <v>-7.5</v>
      </c>
      <c r="H23">
        <v>0</v>
      </c>
      <c r="I23">
        <v>-371366906.47500002</v>
      </c>
      <c r="J23">
        <v>-480</v>
      </c>
      <c r="K23">
        <v>-154.60843</v>
      </c>
      <c r="L23">
        <v>-155</v>
      </c>
      <c r="M23">
        <v>-1.2800000000000001E-2</v>
      </c>
      <c r="N23">
        <v>-9.2687595947400006</v>
      </c>
      <c r="O23">
        <v>-182</v>
      </c>
      <c r="P23">
        <v>-0.18</v>
      </c>
      <c r="Q23">
        <v>-1.1999999999999999E-3</v>
      </c>
      <c r="R23">
        <v>-8.0000000000000004E-4</v>
      </c>
      <c r="S23">
        <v>-15064935.0649</v>
      </c>
      <c r="U23" s="1">
        <v>0.3</v>
      </c>
      <c r="V23" s="6">
        <f t="shared" si="20"/>
        <v>0</v>
      </c>
      <c r="W23" s="6">
        <f t="shared" si="19"/>
        <v>0</v>
      </c>
      <c r="X23" s="6">
        <f t="shared" si="19"/>
        <v>124.71910112359549</v>
      </c>
      <c r="Y23" s="6">
        <f t="shared" si="19"/>
        <v>0</v>
      </c>
      <c r="Z23" s="6">
        <f t="shared" si="19"/>
        <v>0</v>
      </c>
      <c r="AA23" s="6">
        <v>0</v>
      </c>
      <c r="AB23" s="6">
        <f t="shared" si="19"/>
        <v>113.82426762920352</v>
      </c>
      <c r="AC23" s="6">
        <f t="shared" si="19"/>
        <v>3.7641751591158767</v>
      </c>
      <c r="AD23" s="11" t="s">
        <v>19</v>
      </c>
      <c r="AE23" s="6">
        <f t="shared" si="19"/>
        <v>879.42812604107075</v>
      </c>
      <c r="AF23" s="6">
        <f t="shared" si="19"/>
        <v>0</v>
      </c>
      <c r="AG23" s="6">
        <f t="shared" si="19"/>
        <v>0</v>
      </c>
      <c r="AH23" s="6">
        <f t="shared" si="19"/>
        <v>0</v>
      </c>
      <c r="AI23" s="6">
        <f t="shared" si="19"/>
        <v>129.58382498609899</v>
      </c>
      <c r="AJ23" s="6">
        <f t="shared" si="19"/>
        <v>0</v>
      </c>
      <c r="AK23" s="6">
        <f t="shared" si="19"/>
        <v>0</v>
      </c>
      <c r="AL23" s="6">
        <f t="shared" si="19"/>
        <v>0</v>
      </c>
    </row>
    <row r="24" spans="1:38" x14ac:dyDescent="0.25">
      <c r="B24" s="1">
        <v>0.4</v>
      </c>
      <c r="C24">
        <v>116612528.352</v>
      </c>
      <c r="D24">
        <v>-873444.50937700004</v>
      </c>
      <c r="E24">
        <v>100</v>
      </c>
      <c r="F24">
        <v>-134</v>
      </c>
      <c r="G24">
        <v>-7.5</v>
      </c>
      <c r="H24">
        <v>0</v>
      </c>
      <c r="I24">
        <v>-255718135.61500001</v>
      </c>
      <c r="J24">
        <v>-478.97122999999999</v>
      </c>
      <c r="K24">
        <v>-154.42365000000001</v>
      </c>
      <c r="L24">
        <v>-155</v>
      </c>
      <c r="M24">
        <v>-1.2800000000000001E-2</v>
      </c>
      <c r="N24">
        <v>-9.2687595947400006</v>
      </c>
      <c r="O24">
        <v>-182</v>
      </c>
      <c r="P24" s="6">
        <v>30091016730</v>
      </c>
      <c r="Q24">
        <v>-1.1999999999999999E-3</v>
      </c>
      <c r="R24">
        <v>-8.0000000000000004E-4</v>
      </c>
      <c r="S24">
        <v>-15064935.0649</v>
      </c>
      <c r="U24" s="1">
        <v>0.4</v>
      </c>
      <c r="V24" s="6">
        <f t="shared" si="20"/>
        <v>0</v>
      </c>
      <c r="W24" s="6">
        <f t="shared" si="19"/>
        <v>0</v>
      </c>
      <c r="X24" s="6">
        <f t="shared" si="19"/>
        <v>124.71910112359549</v>
      </c>
      <c r="Y24" s="6">
        <f t="shared" si="19"/>
        <v>0</v>
      </c>
      <c r="Z24" s="6">
        <f t="shared" si="19"/>
        <v>0</v>
      </c>
      <c r="AA24" s="6">
        <v>0</v>
      </c>
      <c r="AB24" s="6">
        <f t="shared" si="19"/>
        <v>47.236444912098349</v>
      </c>
      <c r="AC24" s="6">
        <f t="shared" si="19"/>
        <v>3.5417804289524506</v>
      </c>
      <c r="AD24" s="11" t="s">
        <v>19</v>
      </c>
      <c r="AE24" s="6">
        <f t="shared" si="19"/>
        <v>879.42812604107075</v>
      </c>
      <c r="AF24" s="6">
        <f t="shared" si="19"/>
        <v>0</v>
      </c>
      <c r="AG24" s="6">
        <f t="shared" si="19"/>
        <v>0</v>
      </c>
      <c r="AH24" s="6">
        <f t="shared" si="19"/>
        <v>0</v>
      </c>
      <c r="AI24" s="6">
        <f t="shared" si="19"/>
        <v>4945596514311.6504</v>
      </c>
      <c r="AJ24" s="6">
        <f t="shared" si="19"/>
        <v>0</v>
      </c>
      <c r="AK24" s="6">
        <f t="shared" si="19"/>
        <v>0</v>
      </c>
      <c r="AL24" s="6">
        <f t="shared" si="19"/>
        <v>0</v>
      </c>
    </row>
    <row r="25" spans="1:38" x14ac:dyDescent="0.25">
      <c r="B25" s="1">
        <v>0.5</v>
      </c>
      <c r="C25">
        <v>116612528.352</v>
      </c>
      <c r="D25">
        <v>-873444.50937700004</v>
      </c>
      <c r="E25">
        <v>100</v>
      </c>
      <c r="F25">
        <v>-134</v>
      </c>
      <c r="G25">
        <v>-7.5</v>
      </c>
      <c r="H25">
        <v>0</v>
      </c>
      <c r="I25">
        <v>-247644387.94400001</v>
      </c>
      <c r="J25">
        <v>-478.97611000000001</v>
      </c>
      <c r="K25">
        <v>-154.22068999999999</v>
      </c>
      <c r="L25">
        <v>-155</v>
      </c>
      <c r="M25">
        <v>-1.2800000000000001E-2</v>
      </c>
      <c r="N25">
        <v>-9.2687595947400006</v>
      </c>
      <c r="O25">
        <v>-182</v>
      </c>
      <c r="P25" s="6">
        <v>72272269820</v>
      </c>
      <c r="Q25">
        <v>-1.1999999999999999E-3</v>
      </c>
      <c r="R25">
        <v>-8.0000000000000004E-4</v>
      </c>
      <c r="S25">
        <v>-15064935.0649</v>
      </c>
      <c r="U25" s="1">
        <v>0.5</v>
      </c>
      <c r="V25" s="6">
        <f t="shared" si="20"/>
        <v>0</v>
      </c>
      <c r="W25" s="6">
        <f t="shared" si="19"/>
        <v>0</v>
      </c>
      <c r="X25" s="6">
        <f t="shared" si="19"/>
        <v>124.71910112359549</v>
      </c>
      <c r="Y25" s="6">
        <f t="shared" si="19"/>
        <v>0</v>
      </c>
      <c r="Z25" s="6">
        <f t="shared" si="19"/>
        <v>0</v>
      </c>
      <c r="AA25" s="6">
        <v>0</v>
      </c>
      <c r="AB25" s="6">
        <f t="shared" si="19"/>
        <v>42.587772257980802</v>
      </c>
      <c r="AC25" s="6">
        <f t="shared" si="19"/>
        <v>3.5428353647332376</v>
      </c>
      <c r="AD25" s="11" t="s">
        <v>19</v>
      </c>
      <c r="AE25" s="6">
        <f t="shared" si="19"/>
        <v>879.42812604107075</v>
      </c>
      <c r="AF25" s="6">
        <f t="shared" si="19"/>
        <v>0</v>
      </c>
      <c r="AG25" s="6">
        <f t="shared" si="19"/>
        <v>0</v>
      </c>
      <c r="AH25" s="6">
        <f t="shared" si="19"/>
        <v>0</v>
      </c>
      <c r="AI25" s="6">
        <f t="shared" si="19"/>
        <v>11878278787138.916</v>
      </c>
      <c r="AJ25" s="6">
        <f t="shared" si="19"/>
        <v>0</v>
      </c>
      <c r="AK25" s="6">
        <f t="shared" si="19"/>
        <v>0</v>
      </c>
      <c r="AL25" s="6">
        <f t="shared" si="19"/>
        <v>0</v>
      </c>
    </row>
    <row r="26" spans="1:38" x14ac:dyDescent="0.25">
      <c r="B26" s="1">
        <v>0.6</v>
      </c>
      <c r="C26">
        <v>116612528.352</v>
      </c>
      <c r="D26">
        <v>-873444.50937700004</v>
      </c>
      <c r="E26">
        <v>100</v>
      </c>
      <c r="F26">
        <v>-134</v>
      </c>
      <c r="G26">
        <v>-7.5</v>
      </c>
      <c r="H26">
        <v>0</v>
      </c>
      <c r="I26">
        <v>-244303323.648</v>
      </c>
      <c r="J26">
        <v>-478.98840000000001</v>
      </c>
      <c r="K26">
        <v>-153.73168000000001</v>
      </c>
      <c r="L26">
        <v>-155</v>
      </c>
      <c r="M26">
        <v>-1.2800000000000001E-2</v>
      </c>
      <c r="N26">
        <v>-9.2687595947400006</v>
      </c>
      <c r="O26">
        <v>-182</v>
      </c>
      <c r="P26" s="10">
        <v>102835536300</v>
      </c>
      <c r="Q26">
        <v>-1.1999999999999999E-3</v>
      </c>
      <c r="R26">
        <v>-8.0000000000000004E-4</v>
      </c>
      <c r="S26">
        <v>-15064935.0649</v>
      </c>
      <c r="U26" s="1">
        <v>0.6</v>
      </c>
      <c r="V26" s="6">
        <f t="shared" si="20"/>
        <v>0</v>
      </c>
      <c r="W26" s="6">
        <f t="shared" si="19"/>
        <v>0</v>
      </c>
      <c r="X26" s="6">
        <f t="shared" si="19"/>
        <v>124.71910112359549</v>
      </c>
      <c r="Y26" s="6">
        <f t="shared" si="19"/>
        <v>0</v>
      </c>
      <c r="Z26" s="6">
        <f t="shared" si="19"/>
        <v>0</v>
      </c>
      <c r="AA26" s="6">
        <v>0</v>
      </c>
      <c r="AB26" s="6">
        <f t="shared" si="19"/>
        <v>40.664066581092825</v>
      </c>
      <c r="AC26" s="6">
        <f t="shared" si="19"/>
        <v>3.5454921599680431</v>
      </c>
      <c r="AD26" s="11" t="s">
        <v>19</v>
      </c>
      <c r="AE26" s="6">
        <f t="shared" si="19"/>
        <v>879.42812604107075</v>
      </c>
      <c r="AF26" s="6">
        <f t="shared" si="19"/>
        <v>0</v>
      </c>
      <c r="AG26" s="6">
        <f t="shared" si="19"/>
        <v>0</v>
      </c>
      <c r="AH26" s="6">
        <f t="shared" si="19"/>
        <v>0</v>
      </c>
      <c r="AI26" s="6">
        <f t="shared" si="19"/>
        <v>16901491712404.617</v>
      </c>
      <c r="AJ26" s="6">
        <f t="shared" si="19"/>
        <v>0</v>
      </c>
      <c r="AK26" s="6">
        <f t="shared" si="19"/>
        <v>0</v>
      </c>
      <c r="AL26" s="6">
        <f t="shared" si="19"/>
        <v>0</v>
      </c>
    </row>
    <row r="27" spans="1:38" x14ac:dyDescent="0.25">
      <c r="B27" s="1">
        <v>0.7</v>
      </c>
      <c r="C27">
        <v>116612528.352</v>
      </c>
      <c r="D27">
        <v>-873444.50937700004</v>
      </c>
      <c r="E27">
        <v>0</v>
      </c>
      <c r="F27">
        <v>-134</v>
      </c>
      <c r="G27">
        <v>-7.5</v>
      </c>
      <c r="H27">
        <v>0</v>
      </c>
      <c r="I27">
        <v>-173572709.60499999</v>
      </c>
      <c r="J27">
        <v>-478.89625000000001</v>
      </c>
      <c r="K27">
        <v>-7.4956123000000003</v>
      </c>
      <c r="L27">
        <v>19.886407999999999</v>
      </c>
      <c r="M27">
        <v>-1.2800000000000001E-2</v>
      </c>
      <c r="N27">
        <v>-9.2687595947400006</v>
      </c>
      <c r="O27">
        <v>-182</v>
      </c>
      <c r="P27">
        <v>0.59478296679999998</v>
      </c>
      <c r="Q27">
        <v>-1.1999999999999999E-3</v>
      </c>
      <c r="R27">
        <v>-8.0000000000000004E-4</v>
      </c>
      <c r="S27">
        <v>-14967964.374</v>
      </c>
      <c r="U27" s="1">
        <v>0.7</v>
      </c>
      <c r="V27" s="6">
        <f t="shared" si="20"/>
        <v>0</v>
      </c>
      <c r="W27" s="6">
        <f t="shared" si="19"/>
        <v>0</v>
      </c>
      <c r="X27" s="6">
        <f t="shared" si="19"/>
        <v>100</v>
      </c>
      <c r="Y27" s="6">
        <f t="shared" si="19"/>
        <v>0</v>
      </c>
      <c r="Z27" s="6">
        <f t="shared" si="19"/>
        <v>0</v>
      </c>
      <c r="AA27" s="6">
        <v>0</v>
      </c>
      <c r="AB27" s="6">
        <f t="shared" si="19"/>
        <v>6.0945483832399776E-2</v>
      </c>
      <c r="AC27" s="6">
        <f t="shared" si="19"/>
        <v>3.525571600091141</v>
      </c>
      <c r="AD27" s="11" t="s">
        <v>19</v>
      </c>
      <c r="AE27" s="6">
        <f t="shared" si="19"/>
        <v>1.6594276231035281E-4</v>
      </c>
      <c r="AF27" s="6">
        <f t="shared" si="19"/>
        <v>0</v>
      </c>
      <c r="AG27" s="6">
        <f t="shared" si="19"/>
        <v>0</v>
      </c>
      <c r="AH27" s="6">
        <f t="shared" si="19"/>
        <v>0</v>
      </c>
      <c r="AI27" s="6">
        <f t="shared" si="19"/>
        <v>2.2446933637559283</v>
      </c>
      <c r="AJ27" s="6">
        <f t="shared" si="19"/>
        <v>0</v>
      </c>
      <c r="AK27" s="6">
        <f t="shared" si="19"/>
        <v>0</v>
      </c>
      <c r="AL27" s="6">
        <f t="shared" si="19"/>
        <v>0.64368475856184182</v>
      </c>
    </row>
    <row r="28" spans="1:38" x14ac:dyDescent="0.25">
      <c r="B28" s="1">
        <v>0.8</v>
      </c>
      <c r="C28">
        <v>116612528.352</v>
      </c>
      <c r="D28">
        <v>-873444.50937700004</v>
      </c>
      <c r="E28">
        <v>2.8055555555599998</v>
      </c>
      <c r="F28">
        <v>-134</v>
      </c>
      <c r="G28">
        <v>-7.5</v>
      </c>
      <c r="H28">
        <v>0</v>
      </c>
      <c r="I28">
        <v>-173059587.09400001</v>
      </c>
      <c r="J28">
        <v>-477.32664</v>
      </c>
      <c r="K28">
        <v>0</v>
      </c>
      <c r="L28">
        <v>19.886502</v>
      </c>
      <c r="M28">
        <v>-1.2800000000000001E-2</v>
      </c>
      <c r="N28">
        <v>-9.2687595947400006</v>
      </c>
      <c r="O28">
        <v>-182</v>
      </c>
      <c r="P28">
        <v>0.36716101229999998</v>
      </c>
      <c r="Q28">
        <v>-1.1999999999999999E-3</v>
      </c>
      <c r="R28">
        <v>-8.0000000000000004E-4</v>
      </c>
      <c r="S28">
        <v>-14967964.374</v>
      </c>
      <c r="U28" s="1">
        <v>0.8</v>
      </c>
      <c r="V28" s="6">
        <f t="shared" si="20"/>
        <v>0</v>
      </c>
      <c r="W28" s="6">
        <f t="shared" si="19"/>
        <v>0</v>
      </c>
      <c r="X28" s="6">
        <f t="shared" si="19"/>
        <v>93.695380774022468</v>
      </c>
      <c r="Y28" s="6">
        <f t="shared" si="19"/>
        <v>0</v>
      </c>
      <c r="Z28" s="6">
        <f t="shared" si="19"/>
        <v>0</v>
      </c>
      <c r="AA28" s="6">
        <v>0</v>
      </c>
      <c r="AB28" s="6">
        <f t="shared" si="19"/>
        <v>0.3563892705716854</v>
      </c>
      <c r="AC28" s="6">
        <f t="shared" si="19"/>
        <v>3.1862605855671808</v>
      </c>
      <c r="AD28" s="6">
        <v>0</v>
      </c>
      <c r="AE28" s="6">
        <f t="shared" si="19"/>
        <v>6.386282064936422E-4</v>
      </c>
      <c r="AF28" s="6">
        <f t="shared" si="19"/>
        <v>0</v>
      </c>
      <c r="AG28" s="6">
        <f t="shared" si="19"/>
        <v>0</v>
      </c>
      <c r="AH28" s="6">
        <f t="shared" si="19"/>
        <v>0</v>
      </c>
      <c r="AI28" s="6">
        <f t="shared" si="19"/>
        <v>39.655404835543649</v>
      </c>
      <c r="AJ28" s="6">
        <f t="shared" si="19"/>
        <v>0</v>
      </c>
      <c r="AK28" s="6">
        <f t="shared" si="19"/>
        <v>0</v>
      </c>
      <c r="AL28" s="6">
        <f t="shared" si="19"/>
        <v>0.64368475856184182</v>
      </c>
    </row>
    <row r="29" spans="1:38" x14ac:dyDescent="0.25">
      <c r="B29" s="1">
        <v>0.9</v>
      </c>
      <c r="C29">
        <v>116612528.352</v>
      </c>
      <c r="D29">
        <v>-873444.50937700004</v>
      </c>
      <c r="E29">
        <v>35.231481481499998</v>
      </c>
      <c r="F29">
        <v>-134</v>
      </c>
      <c r="G29">
        <v>-7.5</v>
      </c>
      <c r="H29">
        <v>0</v>
      </c>
      <c r="I29">
        <v>-173490071.82600001</v>
      </c>
      <c r="J29">
        <v>-471.36209000000002</v>
      </c>
      <c r="K29">
        <v>0</v>
      </c>
      <c r="L29">
        <v>19.886409</v>
      </c>
      <c r="M29">
        <v>-1.2800000000000001E-2</v>
      </c>
      <c r="N29">
        <v>-9.2687595947400006</v>
      </c>
      <c r="O29">
        <v>-182</v>
      </c>
      <c r="P29">
        <v>0.4634266608</v>
      </c>
      <c r="Q29">
        <v>-1.1999999999999999E-3</v>
      </c>
      <c r="R29">
        <v>-8.0000000000000004E-4</v>
      </c>
      <c r="S29">
        <v>-14967964.374</v>
      </c>
      <c r="U29" s="1">
        <v>0.9</v>
      </c>
      <c r="V29" s="6">
        <f t="shared" si="20"/>
        <v>0</v>
      </c>
      <c r="W29" s="6">
        <f t="shared" si="19"/>
        <v>0</v>
      </c>
      <c r="X29" s="6">
        <f t="shared" si="19"/>
        <v>20.828131502247196</v>
      </c>
      <c r="Y29" s="6">
        <f t="shared" si="19"/>
        <v>0</v>
      </c>
      <c r="Z29" s="6">
        <f t="shared" si="19"/>
        <v>0</v>
      </c>
      <c r="AA29" s="6">
        <v>0</v>
      </c>
      <c r="AB29" s="6">
        <f t="shared" si="19"/>
        <v>0.10852635941686743</v>
      </c>
      <c r="AC29" s="6">
        <f t="shared" si="19"/>
        <v>1.8968718127644681</v>
      </c>
      <c r="AD29" s="6">
        <v>0</v>
      </c>
      <c r="AE29" s="6">
        <f t="shared" si="19"/>
        <v>1.7097133087062564E-4</v>
      </c>
      <c r="AF29" s="6">
        <f t="shared" si="19"/>
        <v>0</v>
      </c>
      <c r="AG29" s="6">
        <f t="shared" si="19"/>
        <v>0</v>
      </c>
      <c r="AH29" s="6">
        <f t="shared" si="19"/>
        <v>0</v>
      </c>
      <c r="AI29" s="6">
        <f t="shared" si="19"/>
        <v>23.833704294447404</v>
      </c>
      <c r="AJ29" s="6">
        <f t="shared" si="19"/>
        <v>0</v>
      </c>
      <c r="AK29" s="6">
        <f t="shared" si="19"/>
        <v>0</v>
      </c>
      <c r="AL29" s="6">
        <f t="shared" si="19"/>
        <v>0.64368475856184182</v>
      </c>
    </row>
    <row r="30" spans="1:38" x14ac:dyDescent="0.25">
      <c r="B30" s="1">
        <v>1</v>
      </c>
      <c r="C30" s="6">
        <v>116612528.352</v>
      </c>
      <c r="D30">
        <v>-873444.50937700004</v>
      </c>
      <c r="E30" s="6">
        <v>44.5</v>
      </c>
      <c r="F30">
        <v>-134</v>
      </c>
      <c r="G30">
        <v>-7.5</v>
      </c>
      <c r="H30" s="6">
        <v>0</v>
      </c>
      <c r="I30" s="6">
        <v>-173678558.84299999</v>
      </c>
      <c r="J30" s="6">
        <v>-462.5874</v>
      </c>
      <c r="K30" s="6">
        <v>0</v>
      </c>
      <c r="L30" s="6">
        <v>19.886375000000001</v>
      </c>
      <c r="M30">
        <v>-1.2800000000000001E-2</v>
      </c>
      <c r="N30">
        <v>-9.2687595947400006</v>
      </c>
      <c r="O30" s="6">
        <v>-182</v>
      </c>
      <c r="P30" s="6">
        <v>0.60844059240000004</v>
      </c>
      <c r="Q30">
        <v>-1.1999999999999999E-3</v>
      </c>
      <c r="R30">
        <v>-8.0000000000000004E-4</v>
      </c>
      <c r="S30">
        <v>-15064935.0649</v>
      </c>
      <c r="U30" s="1">
        <v>1</v>
      </c>
      <c r="V30" s="6">
        <f>ABS((C30-C$30)/C$30)*100</f>
        <v>0</v>
      </c>
      <c r="W30" s="6">
        <f t="shared" si="19"/>
        <v>0</v>
      </c>
      <c r="X30" s="6">
        <f t="shared" si="19"/>
        <v>0</v>
      </c>
      <c r="Y30" s="6">
        <f t="shared" si="19"/>
        <v>0</v>
      </c>
      <c r="Z30" s="6">
        <f t="shared" si="19"/>
        <v>0</v>
      </c>
      <c r="AA30" s="6">
        <v>0</v>
      </c>
      <c r="AB30" s="6">
        <f t="shared" si="19"/>
        <v>0</v>
      </c>
      <c r="AC30" s="6">
        <f t="shared" si="19"/>
        <v>0</v>
      </c>
      <c r="AD30" s="6">
        <v>0</v>
      </c>
      <c r="AE30" s="6">
        <f t="shared" si="19"/>
        <v>0</v>
      </c>
      <c r="AF30" s="6">
        <f t="shared" si="19"/>
        <v>0</v>
      </c>
      <c r="AG30" s="6">
        <f t="shared" si="19"/>
        <v>0</v>
      </c>
      <c r="AH30" s="6">
        <f t="shared" si="19"/>
        <v>0</v>
      </c>
      <c r="AI30" s="6">
        <f t="shared" si="19"/>
        <v>0</v>
      </c>
      <c r="AJ30" s="6">
        <f t="shared" si="19"/>
        <v>0</v>
      </c>
      <c r="AK30" s="6">
        <f t="shared" si="19"/>
        <v>0</v>
      </c>
      <c r="AL30" s="6">
        <f t="shared" si="19"/>
        <v>0</v>
      </c>
    </row>
    <row r="32" spans="1:38" x14ac:dyDescent="0.25">
      <c r="A32" t="s">
        <v>18</v>
      </c>
      <c r="B32">
        <v>1</v>
      </c>
      <c r="C32">
        <v>1</v>
      </c>
      <c r="D32">
        <v>80</v>
      </c>
      <c r="E32">
        <v>1</v>
      </c>
      <c r="F32">
        <v>10</v>
      </c>
      <c r="G32">
        <v>986</v>
      </c>
      <c r="H32">
        <v>44</v>
      </c>
      <c r="I32">
        <v>2.5</v>
      </c>
      <c r="J32">
        <v>4</v>
      </c>
      <c r="K32">
        <v>900</v>
      </c>
      <c r="L32">
        <v>1</v>
      </c>
      <c r="M32">
        <v>9</v>
      </c>
      <c r="N32">
        <v>0.37</v>
      </c>
      <c r="O32">
        <v>0.09</v>
      </c>
      <c r="P32">
        <v>540</v>
      </c>
      <c r="Q32">
        <v>500</v>
      </c>
      <c r="R32" s="9">
        <v>0.01</v>
      </c>
      <c r="S32">
        <v>1.6400000000000001E-2</v>
      </c>
      <c r="T32">
        <v>1.8100000000000002E-2</v>
      </c>
      <c r="U32">
        <v>2.1999999999999999E-2</v>
      </c>
      <c r="V32">
        <v>10</v>
      </c>
      <c r="W32">
        <v>1.54E-2</v>
      </c>
      <c r="X32">
        <v>1.5699999999999999E-2</v>
      </c>
      <c r="Y32">
        <v>0.19400000000000001</v>
      </c>
      <c r="Z32">
        <v>3</v>
      </c>
      <c r="AA32">
        <v>12160</v>
      </c>
      <c r="AB32">
        <v>1</v>
      </c>
      <c r="AC32">
        <v>2</v>
      </c>
      <c r="AD32">
        <v>2</v>
      </c>
    </row>
    <row r="33" spans="1:38" x14ac:dyDescent="0.25">
      <c r="B33" s="3" t="s">
        <v>15</v>
      </c>
      <c r="U33" s="2" t="s">
        <v>17</v>
      </c>
    </row>
    <row r="34" spans="1:38" x14ac:dyDescent="0.25">
      <c r="B34" s="1" t="s">
        <v>14</v>
      </c>
      <c r="C34" s="1" t="s">
        <v>0</v>
      </c>
      <c r="D34" s="1" t="s">
        <v>1</v>
      </c>
      <c r="E34" s="1" t="s">
        <v>2</v>
      </c>
      <c r="F34" s="1" t="s">
        <v>3</v>
      </c>
      <c r="G34" s="1" t="s">
        <v>4</v>
      </c>
      <c r="H34" s="1" t="s">
        <v>5</v>
      </c>
      <c r="I34" s="1" t="s">
        <v>6</v>
      </c>
      <c r="J34" s="1" t="s">
        <v>7</v>
      </c>
      <c r="K34" s="1" t="s">
        <v>8</v>
      </c>
      <c r="L34" s="1" t="s">
        <v>9</v>
      </c>
      <c r="M34" s="1" t="s">
        <v>10</v>
      </c>
      <c r="N34" s="1" t="s">
        <v>11</v>
      </c>
      <c r="O34" s="1" t="s">
        <v>12</v>
      </c>
      <c r="P34" s="1" t="s">
        <v>13</v>
      </c>
      <c r="Q34" s="1" t="s">
        <v>20</v>
      </c>
      <c r="R34" s="1" t="s">
        <v>21</v>
      </c>
      <c r="S34" s="1" t="s">
        <v>22</v>
      </c>
      <c r="U34" s="1" t="s">
        <v>16</v>
      </c>
      <c r="V34" s="1" t="s">
        <v>0</v>
      </c>
      <c r="W34" s="1" t="s">
        <v>1</v>
      </c>
      <c r="X34" s="1" t="s">
        <v>2</v>
      </c>
      <c r="Y34" s="1" t="s">
        <v>3</v>
      </c>
      <c r="Z34" s="1" t="s">
        <v>4</v>
      </c>
      <c r="AA34" s="1" t="s">
        <v>5</v>
      </c>
      <c r="AB34" s="1" t="s">
        <v>6</v>
      </c>
      <c r="AC34" s="1" t="s">
        <v>7</v>
      </c>
      <c r="AD34" s="1" t="s">
        <v>8</v>
      </c>
      <c r="AE34" s="1" t="s">
        <v>9</v>
      </c>
      <c r="AF34" s="1" t="s">
        <v>10</v>
      </c>
      <c r="AG34" s="1" t="s">
        <v>11</v>
      </c>
      <c r="AH34" s="1" t="s">
        <v>12</v>
      </c>
      <c r="AI34" s="1" t="s">
        <v>13</v>
      </c>
      <c r="AJ34" s="1" t="s">
        <v>20</v>
      </c>
      <c r="AK34" s="1" t="s">
        <v>21</v>
      </c>
      <c r="AL34" s="1" t="s">
        <v>22</v>
      </c>
    </row>
    <row r="35" spans="1:38" x14ac:dyDescent="0.25">
      <c r="B35" s="1">
        <v>0.05</v>
      </c>
      <c r="C35">
        <v>41771136.138099998</v>
      </c>
      <c r="D35">
        <v>-1952080.24006</v>
      </c>
      <c r="E35">
        <v>100</v>
      </c>
      <c r="F35">
        <v>-78</v>
      </c>
      <c r="G35">
        <v>-1.5</v>
      </c>
      <c r="H35">
        <v>0</v>
      </c>
      <c r="I35">
        <v>-206247544.204</v>
      </c>
      <c r="J35" s="4">
        <v>-405</v>
      </c>
      <c r="K35">
        <v>-44.800884000000003</v>
      </c>
      <c r="L35">
        <v>-45</v>
      </c>
      <c r="M35">
        <v>-1.6999999999999999E-3</v>
      </c>
      <c r="N35">
        <v>-6.6579632679499996</v>
      </c>
      <c r="O35">
        <v>-97</v>
      </c>
      <c r="P35">
        <v>-0.18</v>
      </c>
      <c r="Q35">
        <v>-6.3E-3</v>
      </c>
      <c r="R35">
        <v>-2.9999999999999997E-4</v>
      </c>
      <c r="S35">
        <v>-5594855.30547</v>
      </c>
      <c r="U35" s="1">
        <v>0.05</v>
      </c>
      <c r="V35" s="6">
        <f>ABS((C35-C$45)/C$45)*100</f>
        <v>0</v>
      </c>
      <c r="W35" s="6">
        <f t="shared" ref="W35:AI45" si="21">ABS((D35-D$45)/D$45)*100</f>
        <v>0</v>
      </c>
      <c r="X35" s="6">
        <f t="shared" si="21"/>
        <v>0.2785515320557696</v>
      </c>
      <c r="Y35" s="6">
        <f t="shared" si="21"/>
        <v>0</v>
      </c>
      <c r="Z35" s="6">
        <f t="shared" si="21"/>
        <v>0</v>
      </c>
      <c r="AA35" s="6" t="e">
        <f t="shared" si="21"/>
        <v>#DIV/0!</v>
      </c>
      <c r="AB35" s="6">
        <f t="shared" si="21"/>
        <v>1.5359381210779427E-3</v>
      </c>
      <c r="AC35" s="6">
        <f t="shared" si="21"/>
        <v>19.154392170644389</v>
      </c>
      <c r="AD35" s="6">
        <f t="shared" si="21"/>
        <v>3.1412569457244235</v>
      </c>
      <c r="AE35" s="6">
        <f t="shared" si="21"/>
        <v>0</v>
      </c>
      <c r="AF35" s="6">
        <f t="shared" si="21"/>
        <v>0</v>
      </c>
      <c r="AG35" s="6">
        <f t="shared" si="21"/>
        <v>0</v>
      </c>
      <c r="AH35" s="6">
        <f t="shared" si="21"/>
        <v>0</v>
      </c>
      <c r="AI35" s="6">
        <f t="shared" si="21"/>
        <v>121.82718048739277</v>
      </c>
      <c r="AJ35" s="6">
        <f>ABS((Q35-Q$45)/Q$45)*100</f>
        <v>0</v>
      </c>
      <c r="AK35" s="6">
        <f t="shared" ref="AK35:AK45" si="22">ABS((R35-R$45)/R$45)*100</f>
        <v>0</v>
      </c>
      <c r="AL35" s="6">
        <f t="shared" ref="AL35:AL45" si="23">ABS((S35-S$45)/S$45)*100</f>
        <v>0</v>
      </c>
    </row>
    <row r="36" spans="1:38" x14ac:dyDescent="0.25">
      <c r="B36" s="1">
        <v>0.1</v>
      </c>
      <c r="C36">
        <v>41771136.138099998</v>
      </c>
      <c r="D36">
        <v>-1952080.24006</v>
      </c>
      <c r="E36">
        <v>100</v>
      </c>
      <c r="F36">
        <v>-78</v>
      </c>
      <c r="G36">
        <v>-1.5</v>
      </c>
      <c r="H36">
        <v>0</v>
      </c>
      <c r="I36">
        <v>-206247544.204</v>
      </c>
      <c r="J36" s="5">
        <v>-405</v>
      </c>
      <c r="K36">
        <v>-44.701411</v>
      </c>
      <c r="L36">
        <v>-45</v>
      </c>
      <c r="M36">
        <v>-1.6999999999999999E-3</v>
      </c>
      <c r="N36">
        <v>-6.6579632679499996</v>
      </c>
      <c r="O36">
        <v>-97</v>
      </c>
      <c r="P36">
        <v>-0.18</v>
      </c>
      <c r="Q36">
        <v>-6.3E-3</v>
      </c>
      <c r="R36">
        <v>-2.9999999999999997E-4</v>
      </c>
      <c r="S36">
        <v>-5594855.30547</v>
      </c>
      <c r="U36" s="1">
        <v>0.1</v>
      </c>
      <c r="V36" s="6">
        <f t="shared" ref="V36:V45" si="24">ABS((C36-C$45)/C$45)*100</f>
        <v>0</v>
      </c>
      <c r="W36" s="6">
        <f t="shared" si="21"/>
        <v>0</v>
      </c>
      <c r="X36" s="6">
        <f t="shared" si="21"/>
        <v>0.2785515320557696</v>
      </c>
      <c r="Y36" s="6">
        <f t="shared" si="21"/>
        <v>0</v>
      </c>
      <c r="Z36" s="6">
        <f t="shared" si="21"/>
        <v>0</v>
      </c>
      <c r="AA36" s="6" t="e">
        <f t="shared" si="21"/>
        <v>#DIV/0!</v>
      </c>
      <c r="AB36" s="6">
        <f t="shared" si="21"/>
        <v>1.5359381210779427E-3</v>
      </c>
      <c r="AC36" s="6">
        <f t="shared" si="21"/>
        <v>19.154392170644389</v>
      </c>
      <c r="AD36" s="6">
        <f t="shared" si="21"/>
        <v>2.912248735704229</v>
      </c>
      <c r="AE36" s="6">
        <f t="shared" si="21"/>
        <v>0</v>
      </c>
      <c r="AF36" s="6">
        <f t="shared" si="21"/>
        <v>0</v>
      </c>
      <c r="AG36" s="6">
        <f t="shared" si="21"/>
        <v>0</v>
      </c>
      <c r="AH36" s="6">
        <f t="shared" si="21"/>
        <v>0</v>
      </c>
      <c r="AI36" s="6">
        <f t="shared" si="21"/>
        <v>121.82718048739277</v>
      </c>
      <c r="AJ36" s="6">
        <f t="shared" ref="AJ36:AJ45" si="25">ABS((Q36-Q$45)/Q$45)*100</f>
        <v>0</v>
      </c>
      <c r="AK36" s="6">
        <f t="shared" si="22"/>
        <v>0</v>
      </c>
      <c r="AL36" s="6">
        <f t="shared" si="23"/>
        <v>0</v>
      </c>
    </row>
    <row r="37" spans="1:38" x14ac:dyDescent="0.25">
      <c r="B37" s="1">
        <v>0.2</v>
      </c>
      <c r="C37">
        <v>41771136.138099998</v>
      </c>
      <c r="D37">
        <v>-1952080.24006</v>
      </c>
      <c r="E37" s="5">
        <v>100</v>
      </c>
      <c r="F37">
        <v>-78</v>
      </c>
      <c r="G37">
        <v>-1.5</v>
      </c>
      <c r="H37">
        <v>0</v>
      </c>
      <c r="I37">
        <v>-206247544.204</v>
      </c>
      <c r="J37">
        <v>-405</v>
      </c>
      <c r="K37">
        <v>-44.502634999999998</v>
      </c>
      <c r="L37">
        <v>-45</v>
      </c>
      <c r="M37">
        <v>-1.6999999999999999E-3</v>
      </c>
      <c r="N37">
        <v>-6.6579632679499996</v>
      </c>
      <c r="O37">
        <v>-97</v>
      </c>
      <c r="P37">
        <v>-0.18</v>
      </c>
      <c r="Q37">
        <v>-6.3E-3</v>
      </c>
      <c r="R37">
        <v>-2.9999999999999997E-4</v>
      </c>
      <c r="S37">
        <v>-5594855.30547</v>
      </c>
      <c r="U37" s="1">
        <v>0.2</v>
      </c>
      <c r="V37" s="6">
        <f t="shared" si="24"/>
        <v>0</v>
      </c>
      <c r="W37" s="6">
        <f t="shared" si="21"/>
        <v>0</v>
      </c>
      <c r="X37" s="6">
        <f t="shared" si="21"/>
        <v>0.2785515320557696</v>
      </c>
      <c r="Y37" s="6">
        <f t="shared" si="21"/>
        <v>0</v>
      </c>
      <c r="Z37" s="6">
        <f t="shared" si="21"/>
        <v>0</v>
      </c>
      <c r="AA37" s="6" t="e">
        <f t="shared" si="21"/>
        <v>#DIV/0!</v>
      </c>
      <c r="AB37" s="6">
        <f t="shared" si="21"/>
        <v>1.5359381210779427E-3</v>
      </c>
      <c r="AC37" s="6">
        <f t="shared" si="21"/>
        <v>19.154392170644389</v>
      </c>
      <c r="AD37" s="6">
        <f t="shared" si="21"/>
        <v>2.4546236921750979</v>
      </c>
      <c r="AE37" s="6">
        <f t="shared" si="21"/>
        <v>0</v>
      </c>
      <c r="AF37" s="6">
        <f t="shared" si="21"/>
        <v>0</v>
      </c>
      <c r="AG37" s="6">
        <f t="shared" si="21"/>
        <v>0</v>
      </c>
      <c r="AH37" s="6">
        <f t="shared" si="21"/>
        <v>0</v>
      </c>
      <c r="AI37" s="6">
        <f t="shared" si="21"/>
        <v>121.82718048739277</v>
      </c>
      <c r="AJ37" s="6">
        <f t="shared" si="25"/>
        <v>0</v>
      </c>
      <c r="AK37" s="6">
        <f t="shared" si="22"/>
        <v>0</v>
      </c>
      <c r="AL37" s="6">
        <f t="shared" si="23"/>
        <v>0</v>
      </c>
    </row>
    <row r="38" spans="1:38" x14ac:dyDescent="0.25">
      <c r="B38" s="1">
        <v>0.3</v>
      </c>
      <c r="C38">
        <v>41771136.138099998</v>
      </c>
      <c r="D38">
        <v>-1952080.24006</v>
      </c>
      <c r="E38">
        <v>100</v>
      </c>
      <c r="F38">
        <v>-78</v>
      </c>
      <c r="G38">
        <v>-1.5</v>
      </c>
      <c r="H38">
        <v>0</v>
      </c>
      <c r="I38">
        <v>-206247544.204</v>
      </c>
      <c r="J38">
        <v>-405</v>
      </c>
      <c r="K38">
        <v>-44.304085000000001</v>
      </c>
      <c r="L38">
        <v>-45</v>
      </c>
      <c r="M38">
        <v>-1.6999999999999999E-3</v>
      </c>
      <c r="N38">
        <v>-6.6579632679499996</v>
      </c>
      <c r="O38">
        <v>-97</v>
      </c>
      <c r="P38">
        <v>-0.18</v>
      </c>
      <c r="Q38">
        <v>-6.3E-3</v>
      </c>
      <c r="R38">
        <v>-2.9999999999999997E-4</v>
      </c>
      <c r="S38">
        <v>-5594855.30547</v>
      </c>
      <c r="U38" s="1">
        <v>0.3</v>
      </c>
      <c r="V38" s="6">
        <f t="shared" si="24"/>
        <v>0</v>
      </c>
      <c r="W38" s="6">
        <f t="shared" si="21"/>
        <v>0</v>
      </c>
      <c r="X38" s="6">
        <f t="shared" si="21"/>
        <v>0.2785515320557696</v>
      </c>
      <c r="Y38" s="6">
        <f t="shared" si="21"/>
        <v>0</v>
      </c>
      <c r="Z38" s="6">
        <f t="shared" si="21"/>
        <v>0</v>
      </c>
      <c r="AA38" s="6" t="e">
        <f t="shared" si="21"/>
        <v>#DIV/0!</v>
      </c>
      <c r="AB38" s="6">
        <f t="shared" si="21"/>
        <v>1.5359381210779427E-3</v>
      </c>
      <c r="AC38" s="6">
        <f t="shared" si="21"/>
        <v>19.154392170644389</v>
      </c>
      <c r="AD38" s="6">
        <f t="shared" si="21"/>
        <v>1.9975189491844614</v>
      </c>
      <c r="AE38" s="6">
        <f t="shared" si="21"/>
        <v>0</v>
      </c>
      <c r="AF38" s="6">
        <f t="shared" si="21"/>
        <v>0</v>
      </c>
      <c r="AG38" s="6">
        <f t="shared" si="21"/>
        <v>0</v>
      </c>
      <c r="AH38" s="6">
        <f t="shared" si="21"/>
        <v>0</v>
      </c>
      <c r="AI38" s="6">
        <f t="shared" si="21"/>
        <v>121.82718048739277</v>
      </c>
      <c r="AJ38" s="6">
        <f t="shared" si="25"/>
        <v>0</v>
      </c>
      <c r="AK38" s="6">
        <f t="shared" si="22"/>
        <v>0</v>
      </c>
      <c r="AL38" s="6">
        <f t="shared" si="23"/>
        <v>0</v>
      </c>
    </row>
    <row r="39" spans="1:38" x14ac:dyDescent="0.25">
      <c r="B39" s="1">
        <v>0.4</v>
      </c>
      <c r="C39">
        <v>41771136.138099998</v>
      </c>
      <c r="D39">
        <v>-1952080.24006</v>
      </c>
      <c r="E39">
        <v>100</v>
      </c>
      <c r="F39">
        <v>-78</v>
      </c>
      <c r="G39">
        <v>-1.5</v>
      </c>
      <c r="H39">
        <v>0</v>
      </c>
      <c r="I39">
        <v>-206244399.82600001</v>
      </c>
      <c r="J39">
        <v>-392.07670000000002</v>
      </c>
      <c r="K39">
        <v>-44.002062000000002</v>
      </c>
      <c r="L39">
        <v>-45</v>
      </c>
      <c r="M39">
        <v>-1.6999999999999999E-3</v>
      </c>
      <c r="N39">
        <v>-6.6579632679499996</v>
      </c>
      <c r="O39">
        <v>-97</v>
      </c>
      <c r="P39">
        <v>390469274.19999999</v>
      </c>
      <c r="Q39">
        <v>-6.3E-3</v>
      </c>
      <c r="R39">
        <v>-2.9999999999999997E-4</v>
      </c>
      <c r="S39">
        <v>-5594855.30547</v>
      </c>
      <c r="U39" s="1">
        <v>0.4</v>
      </c>
      <c r="V39" s="6">
        <f t="shared" si="24"/>
        <v>0</v>
      </c>
      <c r="W39" s="6">
        <f t="shared" si="21"/>
        <v>0</v>
      </c>
      <c r="X39" s="6">
        <f t="shared" si="21"/>
        <v>0.2785515320557696</v>
      </c>
      <c r="Y39" s="6">
        <f t="shared" si="21"/>
        <v>0</v>
      </c>
      <c r="Z39" s="6">
        <f t="shared" si="21"/>
        <v>0</v>
      </c>
      <c r="AA39" s="6" t="e">
        <f t="shared" si="21"/>
        <v>#DIV/0!</v>
      </c>
      <c r="AB39" s="6">
        <f t="shared" si="21"/>
        <v>1.13496427873161E-5</v>
      </c>
      <c r="AC39" s="6">
        <f t="shared" si="21"/>
        <v>15.352249068573062</v>
      </c>
      <c r="AD39" s="6">
        <f t="shared" si="21"/>
        <v>1.3021971370854333</v>
      </c>
      <c r="AE39" s="6">
        <f t="shared" si="21"/>
        <v>0</v>
      </c>
      <c r="AF39" s="6">
        <f t="shared" si="21"/>
        <v>0</v>
      </c>
      <c r="AG39" s="6">
        <f t="shared" si="21"/>
        <v>0</v>
      </c>
      <c r="AH39" s="6">
        <f t="shared" si="21"/>
        <v>0</v>
      </c>
      <c r="AI39" s="6">
        <f t="shared" si="21"/>
        <v>47349129470.803596</v>
      </c>
      <c r="AJ39" s="6">
        <f t="shared" si="25"/>
        <v>0</v>
      </c>
      <c r="AK39" s="6">
        <f t="shared" si="22"/>
        <v>0</v>
      </c>
      <c r="AL39" s="6">
        <f t="shared" si="23"/>
        <v>0</v>
      </c>
    </row>
    <row r="40" spans="1:38" x14ac:dyDescent="0.25">
      <c r="B40" s="1">
        <v>0.5</v>
      </c>
      <c r="C40">
        <v>41771136.138099998</v>
      </c>
      <c r="D40">
        <v>-1952080.24006</v>
      </c>
      <c r="E40">
        <v>100</v>
      </c>
      <c r="F40">
        <v>-78</v>
      </c>
      <c r="G40">
        <v>-1.5</v>
      </c>
      <c r="H40">
        <v>0</v>
      </c>
      <c r="I40">
        <v>-206244828.419</v>
      </c>
      <c r="J40">
        <v>-391.21922000000001</v>
      </c>
      <c r="K40">
        <v>-43.787922000000002</v>
      </c>
      <c r="L40">
        <v>-45</v>
      </c>
      <c r="M40">
        <v>-1.6999999999999999E-3</v>
      </c>
      <c r="N40">
        <v>-6.6579632679499996</v>
      </c>
      <c r="O40">
        <v>-97</v>
      </c>
      <c r="P40">
        <v>780932720.79999995</v>
      </c>
      <c r="Q40">
        <v>-6.3E-3</v>
      </c>
      <c r="R40">
        <v>-2.9999999999999997E-4</v>
      </c>
      <c r="S40">
        <v>-5594855.30547</v>
      </c>
      <c r="U40" s="1">
        <v>0.5</v>
      </c>
      <c r="V40" s="6">
        <f t="shared" si="24"/>
        <v>0</v>
      </c>
      <c r="W40" s="6">
        <f t="shared" si="21"/>
        <v>0</v>
      </c>
      <c r="X40" s="6">
        <f t="shared" si="21"/>
        <v>0.2785515320557696</v>
      </c>
      <c r="Y40" s="6">
        <f t="shared" si="21"/>
        <v>0</v>
      </c>
      <c r="Z40" s="6">
        <f t="shared" si="21"/>
        <v>0</v>
      </c>
      <c r="AA40" s="6" t="e">
        <f t="shared" si="21"/>
        <v>#DIV/0!</v>
      </c>
      <c r="AB40" s="6">
        <f t="shared" si="21"/>
        <v>2.1915797552270953E-4</v>
      </c>
      <c r="AC40" s="6">
        <f t="shared" si="21"/>
        <v>15.099971270552112</v>
      </c>
      <c r="AD40" s="6">
        <f t="shared" si="21"/>
        <v>0.80920086579852146</v>
      </c>
      <c r="AE40" s="6">
        <f t="shared" si="21"/>
        <v>0</v>
      </c>
      <c r="AF40" s="6">
        <f t="shared" si="21"/>
        <v>0</v>
      </c>
      <c r="AG40" s="6">
        <f t="shared" si="21"/>
        <v>0</v>
      </c>
      <c r="AH40" s="6">
        <f t="shared" si="21"/>
        <v>0</v>
      </c>
      <c r="AI40" s="6">
        <f t="shared" si="21"/>
        <v>94697552374.512711</v>
      </c>
      <c r="AJ40" s="6">
        <f t="shared" si="25"/>
        <v>0</v>
      </c>
      <c r="AK40" s="6">
        <f t="shared" si="22"/>
        <v>0</v>
      </c>
      <c r="AL40" s="6">
        <f t="shared" si="23"/>
        <v>0</v>
      </c>
    </row>
    <row r="41" spans="1:38" x14ac:dyDescent="0.25">
      <c r="B41" s="1">
        <v>0.6</v>
      </c>
      <c r="C41">
        <v>41771136.138099998</v>
      </c>
      <c r="D41">
        <v>-1952080.24006</v>
      </c>
      <c r="E41">
        <v>100</v>
      </c>
      <c r="F41">
        <v>-78</v>
      </c>
      <c r="G41">
        <v>-1.5</v>
      </c>
      <c r="H41">
        <v>0</v>
      </c>
      <c r="I41">
        <v>-206243748.07699999</v>
      </c>
      <c r="J41">
        <v>-388.42881</v>
      </c>
      <c r="K41">
        <v>-43.553021000000001</v>
      </c>
      <c r="L41">
        <v>-45</v>
      </c>
      <c r="M41">
        <v>-1.6999999999999999E-3</v>
      </c>
      <c r="N41">
        <v>-6.6579632679499996</v>
      </c>
      <c r="O41">
        <v>-97</v>
      </c>
      <c r="P41">
        <v>1171414550</v>
      </c>
      <c r="Q41">
        <v>-6.3E-3</v>
      </c>
      <c r="R41">
        <v>-2.9999999999999997E-4</v>
      </c>
      <c r="S41">
        <v>-5594855.30547</v>
      </c>
      <c r="U41" s="1">
        <v>0.6</v>
      </c>
      <c r="V41" s="6">
        <f t="shared" si="24"/>
        <v>0</v>
      </c>
      <c r="W41" s="6">
        <f t="shared" si="21"/>
        <v>0</v>
      </c>
      <c r="X41" s="6">
        <f t="shared" si="21"/>
        <v>0.2785515320557696</v>
      </c>
      <c r="Y41" s="6">
        <f t="shared" si="21"/>
        <v>0</v>
      </c>
      <c r="Z41" s="6">
        <f t="shared" si="21"/>
        <v>0</v>
      </c>
      <c r="AA41" s="6" t="e">
        <f t="shared" si="21"/>
        <v>#DIV/0!</v>
      </c>
      <c r="AB41" s="6">
        <f t="shared" si="21"/>
        <v>3.0465848860142079E-4</v>
      </c>
      <c r="AC41" s="6">
        <f t="shared" si="21"/>
        <v>14.279009276831397</v>
      </c>
      <c r="AD41" s="6">
        <f t="shared" si="21"/>
        <v>0.26840831362906692</v>
      </c>
      <c r="AE41" s="6">
        <f t="shared" si="21"/>
        <v>0</v>
      </c>
      <c r="AF41" s="6">
        <f t="shared" si="21"/>
        <v>0</v>
      </c>
      <c r="AG41" s="6">
        <f t="shared" si="21"/>
        <v>0</v>
      </c>
      <c r="AH41" s="6">
        <f t="shared" si="21"/>
        <v>0</v>
      </c>
      <c r="AI41" s="6">
        <f t="shared" si="21"/>
        <v>142048204391.1553</v>
      </c>
      <c r="AJ41" s="6">
        <f t="shared" si="25"/>
        <v>0</v>
      </c>
      <c r="AK41" s="6">
        <f t="shared" si="22"/>
        <v>0</v>
      </c>
      <c r="AL41" s="6">
        <f t="shared" si="23"/>
        <v>0</v>
      </c>
    </row>
    <row r="42" spans="1:38" x14ac:dyDescent="0.25">
      <c r="B42" s="1">
        <v>0.7</v>
      </c>
      <c r="C42">
        <v>41771136.138099998</v>
      </c>
      <c r="D42">
        <v>-1952080.24006</v>
      </c>
      <c r="E42">
        <v>99.033333333300007</v>
      </c>
      <c r="F42">
        <v>-78</v>
      </c>
      <c r="G42">
        <v>-1.5</v>
      </c>
      <c r="H42">
        <v>0</v>
      </c>
      <c r="I42">
        <v>-206244073.76499999</v>
      </c>
      <c r="J42">
        <v>-390.16737000000001</v>
      </c>
      <c r="K42">
        <v>-43.439869999999999</v>
      </c>
      <c r="L42">
        <v>-45</v>
      </c>
      <c r="M42">
        <v>-1.6999999999999999E-3</v>
      </c>
      <c r="N42">
        <v>-6.6579632679499996</v>
      </c>
      <c r="O42">
        <v>-97</v>
      </c>
      <c r="P42">
        <v>0.83001566739999999</v>
      </c>
      <c r="Q42">
        <v>-6.3E-3</v>
      </c>
      <c r="R42">
        <v>-2.9999999999999997E-4</v>
      </c>
      <c r="S42">
        <v>-5575171.3396899998</v>
      </c>
      <c r="U42" s="1">
        <v>0.7</v>
      </c>
      <c r="V42" s="6">
        <f t="shared" si="24"/>
        <v>0</v>
      </c>
      <c r="W42" s="6">
        <f t="shared" si="21"/>
        <v>0</v>
      </c>
      <c r="X42" s="6" t="e">
        <f>ABS((#REF!-E$45)/E$45)*100</f>
        <v>#REF!</v>
      </c>
      <c r="Y42" s="6">
        <f t="shared" si="21"/>
        <v>0</v>
      </c>
      <c r="Z42" s="6">
        <f t="shared" si="21"/>
        <v>0</v>
      </c>
      <c r="AA42" s="6" t="e">
        <f t="shared" si="21"/>
        <v>#DIV/0!</v>
      </c>
      <c r="AB42" s="6">
        <f t="shared" si="21"/>
        <v>1.4674484962128026E-4</v>
      </c>
      <c r="AC42" s="6">
        <f t="shared" si="21"/>
        <v>14.790508190540525</v>
      </c>
      <c r="AD42" s="6">
        <f t="shared" si="21"/>
        <v>7.9104099567673097E-3</v>
      </c>
      <c r="AE42" s="6">
        <f t="shared" si="21"/>
        <v>0</v>
      </c>
      <c r="AF42" s="6">
        <f t="shared" si="21"/>
        <v>0</v>
      </c>
      <c r="AG42" s="6">
        <f t="shared" si="21"/>
        <v>0</v>
      </c>
      <c r="AH42" s="6">
        <f t="shared" si="21"/>
        <v>0</v>
      </c>
      <c r="AI42" s="6">
        <f t="shared" si="21"/>
        <v>0.64945433168637434</v>
      </c>
      <c r="AJ42" s="6">
        <f t="shared" si="25"/>
        <v>0</v>
      </c>
      <c r="AK42" s="6">
        <f t="shared" si="22"/>
        <v>0</v>
      </c>
      <c r="AL42" s="6">
        <f t="shared" si="23"/>
        <v>0.35182260675723831</v>
      </c>
    </row>
    <row r="43" spans="1:38" x14ac:dyDescent="0.25">
      <c r="B43" s="1">
        <v>0.8</v>
      </c>
      <c r="C43">
        <v>41771136.138099998</v>
      </c>
      <c r="D43">
        <v>-1952080.24006</v>
      </c>
      <c r="E43">
        <v>99.488888888899993</v>
      </c>
      <c r="F43">
        <v>-78</v>
      </c>
      <c r="G43">
        <v>-1.5</v>
      </c>
      <c r="H43">
        <v>0</v>
      </c>
      <c r="I43">
        <v>-206244050.84599999</v>
      </c>
      <c r="J43">
        <v>-377.83005000000003</v>
      </c>
      <c r="K43">
        <v>-43.435499</v>
      </c>
      <c r="L43">
        <v>-45</v>
      </c>
      <c r="M43">
        <v>-1.6999999999999999E-3</v>
      </c>
      <c r="N43">
        <v>-6.6579632679499996</v>
      </c>
      <c r="O43">
        <v>-97</v>
      </c>
      <c r="P43">
        <v>0.77528388069999998</v>
      </c>
      <c r="Q43">
        <v>-6.3E-3</v>
      </c>
      <c r="R43">
        <v>-2.9999999999999997E-4</v>
      </c>
      <c r="S43">
        <v>-5575171.3396899998</v>
      </c>
      <c r="U43" s="1">
        <v>0.8</v>
      </c>
      <c r="V43" s="6">
        <f t="shared" si="24"/>
        <v>0</v>
      </c>
      <c r="W43" s="6">
        <f t="shared" si="21"/>
        <v>0</v>
      </c>
      <c r="X43" s="6">
        <f>ABS((E42-E$45)/E$45)*100</f>
        <v>0.69080779945418869</v>
      </c>
      <c r="Y43" s="6">
        <f t="shared" si="21"/>
        <v>0</v>
      </c>
      <c r="Z43" s="6">
        <f t="shared" si="21"/>
        <v>0</v>
      </c>
      <c r="AA43" s="6" t="e">
        <f t="shared" si="21"/>
        <v>#DIV/0!</v>
      </c>
      <c r="AB43" s="6">
        <f t="shared" si="21"/>
        <v>1.5785739503842712E-4</v>
      </c>
      <c r="AC43" s="6">
        <f t="shared" si="21"/>
        <v>11.160765312479459</v>
      </c>
      <c r="AD43" s="6">
        <f t="shared" si="21"/>
        <v>2.1525708118635013E-3</v>
      </c>
      <c r="AE43" s="6">
        <f t="shared" si="21"/>
        <v>0</v>
      </c>
      <c r="AF43" s="6">
        <f t="shared" si="21"/>
        <v>0</v>
      </c>
      <c r="AG43" s="6">
        <f t="shared" si="21"/>
        <v>0</v>
      </c>
      <c r="AH43" s="6">
        <f t="shared" si="21"/>
        <v>0</v>
      </c>
      <c r="AI43" s="6">
        <f t="shared" si="21"/>
        <v>5.9874378166379705</v>
      </c>
      <c r="AJ43" s="6">
        <f t="shared" si="25"/>
        <v>0</v>
      </c>
      <c r="AK43" s="6">
        <f t="shared" si="22"/>
        <v>0</v>
      </c>
      <c r="AL43" s="6">
        <f t="shared" si="23"/>
        <v>0.35182260675723831</v>
      </c>
    </row>
    <row r="44" spans="1:38" x14ac:dyDescent="0.25">
      <c r="B44" s="1">
        <v>0.9</v>
      </c>
      <c r="C44">
        <v>41771136.138099998</v>
      </c>
      <c r="D44">
        <v>-1952080.24006</v>
      </c>
      <c r="E44">
        <v>99.664814814799996</v>
      </c>
      <c r="F44">
        <v>-78</v>
      </c>
      <c r="G44">
        <v>-1.5</v>
      </c>
      <c r="H44">
        <v>0</v>
      </c>
      <c r="I44">
        <v>-206244324.85699999</v>
      </c>
      <c r="J44">
        <v>-361.58618000000001</v>
      </c>
      <c r="K44">
        <v>-43.433365000000002</v>
      </c>
      <c r="L44">
        <v>-45</v>
      </c>
      <c r="M44">
        <v>-1.6999999999999999E-3</v>
      </c>
      <c r="N44">
        <v>-6.6579632679499996</v>
      </c>
      <c r="O44">
        <v>-97</v>
      </c>
      <c r="P44">
        <v>0.7912749456</v>
      </c>
      <c r="Q44">
        <v>-6.3E-3</v>
      </c>
      <c r="R44">
        <v>-2.9999999999999997E-4</v>
      </c>
      <c r="S44">
        <v>-5575171.3396899998</v>
      </c>
      <c r="U44" s="1">
        <v>0.9</v>
      </c>
      <c r="V44" s="6">
        <f t="shared" si="24"/>
        <v>0</v>
      </c>
      <c r="W44" s="6">
        <f t="shared" si="21"/>
        <v>0</v>
      </c>
      <c r="X44" s="6">
        <f t="shared" si="21"/>
        <v>5.756731661283282E-2</v>
      </c>
      <c r="Y44" s="6">
        <f t="shared" si="21"/>
        <v>0</v>
      </c>
      <c r="Z44" s="6">
        <f t="shared" si="21"/>
        <v>0</v>
      </c>
      <c r="AA44" s="6" t="e">
        <f t="shared" si="21"/>
        <v>#DIV/0!</v>
      </c>
      <c r="AB44" s="6">
        <f t="shared" si="21"/>
        <v>2.4999954381695281E-5</v>
      </c>
      <c r="AC44" s="6">
        <f t="shared" si="21"/>
        <v>6.3816827042104052</v>
      </c>
      <c r="AD44" s="6">
        <f t="shared" si="21"/>
        <v>7.0654971354150199E-3</v>
      </c>
      <c r="AE44" s="6">
        <f t="shared" si="21"/>
        <v>0</v>
      </c>
      <c r="AF44" s="6">
        <f t="shared" si="21"/>
        <v>0</v>
      </c>
      <c r="AG44" s="6">
        <f t="shared" si="21"/>
        <v>0</v>
      </c>
      <c r="AH44" s="6">
        <f t="shared" si="21"/>
        <v>0</v>
      </c>
      <c r="AI44" s="6">
        <f t="shared" si="21"/>
        <v>4.0483274846495725</v>
      </c>
      <c r="AJ44" s="6">
        <f t="shared" si="25"/>
        <v>0</v>
      </c>
      <c r="AK44" s="6">
        <f t="shared" si="22"/>
        <v>0</v>
      </c>
      <c r="AL44" s="6">
        <f t="shared" si="23"/>
        <v>0.35182260675723831</v>
      </c>
    </row>
    <row r="45" spans="1:38" x14ac:dyDescent="0.25">
      <c r="B45" s="1">
        <v>1</v>
      </c>
      <c r="C45" s="6">
        <v>41771136.138099998</v>
      </c>
      <c r="D45">
        <v>-1952080.24006</v>
      </c>
      <c r="E45" s="6">
        <v>99.722222222200003</v>
      </c>
      <c r="F45">
        <v>-78</v>
      </c>
      <c r="G45">
        <v>-1.5</v>
      </c>
      <c r="H45" s="6">
        <v>0</v>
      </c>
      <c r="I45" s="6">
        <v>-206244376.41800001</v>
      </c>
      <c r="J45" s="6">
        <v>-339.89515</v>
      </c>
      <c r="K45" s="6">
        <v>-43.436433999999998</v>
      </c>
      <c r="L45" s="6">
        <v>-45</v>
      </c>
      <c r="M45">
        <v>-1.6999999999999999E-3</v>
      </c>
      <c r="N45">
        <v>-6.6579632679499996</v>
      </c>
      <c r="O45" s="6">
        <v>-97</v>
      </c>
      <c r="P45" s="6">
        <v>0.82465987809999997</v>
      </c>
      <c r="Q45">
        <v>-6.3E-3</v>
      </c>
      <c r="R45">
        <v>-2.9999999999999997E-4</v>
      </c>
      <c r="S45">
        <v>-5594855.30547</v>
      </c>
      <c r="U45" s="1">
        <v>1</v>
      </c>
      <c r="V45" s="6">
        <f t="shared" si="24"/>
        <v>0</v>
      </c>
      <c r="W45" s="6">
        <f t="shared" si="21"/>
        <v>0</v>
      </c>
      <c r="X45" s="6">
        <f t="shared" si="21"/>
        <v>0</v>
      </c>
      <c r="Y45" s="6">
        <f t="shared" si="21"/>
        <v>0</v>
      </c>
      <c r="Z45" s="6">
        <f t="shared" si="21"/>
        <v>0</v>
      </c>
      <c r="AA45" s="6" t="e">
        <f t="shared" si="21"/>
        <v>#DIV/0!</v>
      </c>
      <c r="AB45" s="6">
        <f t="shared" si="21"/>
        <v>0</v>
      </c>
      <c r="AC45" s="6">
        <f t="shared" si="21"/>
        <v>0</v>
      </c>
      <c r="AD45" s="6">
        <f t="shared" si="21"/>
        <v>0</v>
      </c>
      <c r="AE45" s="6">
        <f t="shared" si="21"/>
        <v>0</v>
      </c>
      <c r="AF45" s="6">
        <f t="shared" si="21"/>
        <v>0</v>
      </c>
      <c r="AG45" s="6">
        <f t="shared" si="21"/>
        <v>0</v>
      </c>
      <c r="AH45" s="6">
        <f t="shared" si="21"/>
        <v>0</v>
      </c>
      <c r="AI45" s="6">
        <f t="shared" si="21"/>
        <v>0</v>
      </c>
      <c r="AJ45" s="6">
        <f t="shared" si="25"/>
        <v>0</v>
      </c>
      <c r="AK45" s="6">
        <f t="shared" si="22"/>
        <v>0</v>
      </c>
      <c r="AL45" s="6">
        <f t="shared" si="23"/>
        <v>0</v>
      </c>
    </row>
    <row r="47" spans="1:38" x14ac:dyDescent="0.25">
      <c r="A47" t="s">
        <v>18</v>
      </c>
      <c r="B47">
        <v>1</v>
      </c>
      <c r="C47">
        <v>1</v>
      </c>
      <c r="D47">
        <v>70</v>
      </c>
      <c r="E47">
        <v>1</v>
      </c>
      <c r="F47">
        <v>10</v>
      </c>
      <c r="G47">
        <v>994</v>
      </c>
      <c r="H47">
        <v>42</v>
      </c>
      <c r="I47">
        <v>2.5</v>
      </c>
      <c r="J47">
        <v>4</v>
      </c>
      <c r="K47">
        <v>900</v>
      </c>
      <c r="L47">
        <v>1</v>
      </c>
      <c r="M47">
        <v>8.8000000000000007</v>
      </c>
      <c r="N47">
        <v>0.36</v>
      </c>
      <c r="O47">
        <v>0.01</v>
      </c>
      <c r="P47">
        <v>540</v>
      </c>
      <c r="Q47">
        <v>440</v>
      </c>
      <c r="R47" s="9">
        <v>0.02</v>
      </c>
      <c r="S47">
        <v>6.6E-3</v>
      </c>
      <c r="T47">
        <v>1.7899999999999999E-2</v>
      </c>
      <c r="U47">
        <v>1.9E-2</v>
      </c>
      <c r="V47">
        <v>9</v>
      </c>
      <c r="W47">
        <v>5.0000000000000001E-3</v>
      </c>
      <c r="X47">
        <v>1.5599999999999999E-2</v>
      </c>
      <c r="Y47">
        <v>0.19400000000000001</v>
      </c>
      <c r="Z47">
        <v>3</v>
      </c>
      <c r="AA47">
        <v>12080</v>
      </c>
      <c r="AB47">
        <v>1</v>
      </c>
      <c r="AC47">
        <v>2</v>
      </c>
      <c r="AD47">
        <v>1</v>
      </c>
    </row>
    <row r="48" spans="1:38" x14ac:dyDescent="0.25">
      <c r="B48" s="3" t="s">
        <v>15</v>
      </c>
      <c r="U48" s="2" t="s">
        <v>17</v>
      </c>
    </row>
    <row r="49" spans="2:38" x14ac:dyDescent="0.25">
      <c r="B49" s="1" t="s">
        <v>14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1" t="s">
        <v>12</v>
      </c>
      <c r="P49" s="1" t="s">
        <v>13</v>
      </c>
      <c r="Q49" s="1" t="s">
        <v>20</v>
      </c>
      <c r="R49" s="1" t="s">
        <v>21</v>
      </c>
      <c r="S49" s="1" t="s">
        <v>22</v>
      </c>
      <c r="U49" s="1" t="s">
        <v>16</v>
      </c>
      <c r="V49" s="1" t="s">
        <v>0</v>
      </c>
      <c r="W49" s="1" t="s">
        <v>1</v>
      </c>
      <c r="X49" s="1" t="s">
        <v>2</v>
      </c>
      <c r="Y49" s="1" t="s">
        <v>3</v>
      </c>
      <c r="Z49" s="1" t="s">
        <v>4</v>
      </c>
      <c r="AA49" s="1" t="s">
        <v>5</v>
      </c>
      <c r="AB49" s="1" t="s">
        <v>6</v>
      </c>
      <c r="AC49" s="1" t="s">
        <v>7</v>
      </c>
      <c r="AD49" s="1" t="s">
        <v>8</v>
      </c>
      <c r="AE49" s="1" t="s">
        <v>9</v>
      </c>
      <c r="AF49" s="1" t="s">
        <v>10</v>
      </c>
      <c r="AG49" s="1" t="s">
        <v>11</v>
      </c>
      <c r="AH49" s="1" t="s">
        <v>12</v>
      </c>
      <c r="AI49" s="1" t="s">
        <v>13</v>
      </c>
      <c r="AJ49" s="1" t="s">
        <v>20</v>
      </c>
      <c r="AK49" s="1" t="s">
        <v>21</v>
      </c>
      <c r="AL49" s="1" t="s">
        <v>22</v>
      </c>
    </row>
    <row r="50" spans="2:38" x14ac:dyDescent="0.25">
      <c r="B50" s="1">
        <v>0.05</v>
      </c>
      <c r="C50">
        <v>38443802.431199998</v>
      </c>
      <c r="D50">
        <v>-1964979.09589</v>
      </c>
      <c r="E50" s="5">
        <v>100</v>
      </c>
      <c r="F50">
        <v>-68</v>
      </c>
      <c r="G50">
        <v>-1.5</v>
      </c>
      <c r="H50">
        <v>0</v>
      </c>
      <c r="I50">
        <v>-333826366.55900002</v>
      </c>
      <c r="J50">
        <v>-405</v>
      </c>
      <c r="K50">
        <v>-44.794277000000001</v>
      </c>
      <c r="L50">
        <v>-45</v>
      </c>
      <c r="M50">
        <v>-1.1299999999999999E-2</v>
      </c>
      <c r="N50">
        <v>-7.83196326795</v>
      </c>
      <c r="O50">
        <v>-97</v>
      </c>
      <c r="P50">
        <v>-0.18</v>
      </c>
      <c r="Q50">
        <v>-3.3999999999999998E-3</v>
      </c>
      <c r="R50">
        <v>-1.06E-2</v>
      </c>
      <c r="S50">
        <v>-298446601.94199997</v>
      </c>
      <c r="U50" s="1">
        <v>0.05</v>
      </c>
      <c r="V50" s="6">
        <f>ABS((C50-C$60)/C$60)*100</f>
        <v>0</v>
      </c>
      <c r="W50" s="6">
        <f t="shared" ref="W50:AL60" si="26">ABS((D50-D$60)/D$60)*100</f>
        <v>0</v>
      </c>
      <c r="X50" s="6">
        <f t="shared" si="26"/>
        <v>0.33892258296921529</v>
      </c>
      <c r="Y50" s="6">
        <f t="shared" si="26"/>
        <v>0</v>
      </c>
      <c r="Z50" s="6">
        <f t="shared" si="26"/>
        <v>0</v>
      </c>
      <c r="AA50" s="6">
        <v>0</v>
      </c>
      <c r="AB50" s="6">
        <f t="shared" si="26"/>
        <v>8.6478698039897398E-2</v>
      </c>
      <c r="AC50" s="6">
        <f t="shared" si="26"/>
        <v>18.98765304786874</v>
      </c>
      <c r="AD50" s="6">
        <f t="shared" si="26"/>
        <v>3.3147800411397657</v>
      </c>
      <c r="AE50" s="6">
        <f t="shared" si="26"/>
        <v>0</v>
      </c>
      <c r="AF50" s="6">
        <f t="shared" si="26"/>
        <v>0</v>
      </c>
      <c r="AG50" s="6">
        <f t="shared" si="26"/>
        <v>0</v>
      </c>
      <c r="AH50" s="6">
        <f t="shared" si="26"/>
        <v>0</v>
      </c>
      <c r="AI50" s="6">
        <f t="shared" si="26"/>
        <v>126.60933650426132</v>
      </c>
      <c r="AJ50" s="6">
        <f t="shared" si="26"/>
        <v>0</v>
      </c>
      <c r="AK50" s="6">
        <f t="shared" si="26"/>
        <v>0</v>
      </c>
      <c r="AL50" s="6">
        <f t="shared" si="26"/>
        <v>0</v>
      </c>
    </row>
    <row r="51" spans="2:38" x14ac:dyDescent="0.25">
      <c r="B51" s="1">
        <v>0.1</v>
      </c>
      <c r="C51">
        <v>38443802.431199998</v>
      </c>
      <c r="D51">
        <v>-1964979.09589</v>
      </c>
      <c r="E51">
        <v>100</v>
      </c>
      <c r="F51">
        <v>-68</v>
      </c>
      <c r="G51">
        <v>-1.5</v>
      </c>
      <c r="H51">
        <v>0</v>
      </c>
      <c r="I51">
        <v>-333826366.55900002</v>
      </c>
      <c r="J51" s="5">
        <v>-405</v>
      </c>
      <c r="K51">
        <v>-44.691505999999997</v>
      </c>
      <c r="L51">
        <v>-45</v>
      </c>
      <c r="M51">
        <v>-1.1299999999999999E-2</v>
      </c>
      <c r="N51">
        <v>-7.83196326795</v>
      </c>
      <c r="O51">
        <v>-97</v>
      </c>
      <c r="P51">
        <v>-0.18</v>
      </c>
      <c r="Q51">
        <v>-3.3999999999999998E-3</v>
      </c>
      <c r="R51">
        <v>-1.06E-2</v>
      </c>
      <c r="S51">
        <v>-298446601.94199997</v>
      </c>
      <c r="U51" s="1">
        <v>0.1</v>
      </c>
      <c r="V51" s="6">
        <f t="shared" ref="V51:V60" si="27">ABS((C51-C$60)/C$60)*100</f>
        <v>0</v>
      </c>
      <c r="W51" s="6">
        <f t="shared" si="26"/>
        <v>0</v>
      </c>
      <c r="X51" s="6">
        <f t="shared" si="26"/>
        <v>0.33892258296921529</v>
      </c>
      <c r="Y51" s="6">
        <f t="shared" si="26"/>
        <v>0</v>
      </c>
      <c r="Z51" s="6">
        <f t="shared" si="26"/>
        <v>0</v>
      </c>
      <c r="AA51" s="6">
        <v>0</v>
      </c>
      <c r="AB51" s="6">
        <f t="shared" si="26"/>
        <v>8.6478698039897398E-2</v>
      </c>
      <c r="AC51" s="6">
        <f t="shared" si="26"/>
        <v>18.98765304786874</v>
      </c>
      <c r="AD51" s="6">
        <f t="shared" si="26"/>
        <v>3.0777461169264471</v>
      </c>
      <c r="AE51" s="6">
        <f t="shared" si="26"/>
        <v>0</v>
      </c>
      <c r="AF51" s="6">
        <f t="shared" si="26"/>
        <v>0</v>
      </c>
      <c r="AG51" s="6">
        <f t="shared" si="26"/>
        <v>0</v>
      </c>
      <c r="AH51" s="6">
        <f t="shared" si="26"/>
        <v>0</v>
      </c>
      <c r="AI51" s="6">
        <f t="shared" si="26"/>
        <v>126.60933650426132</v>
      </c>
      <c r="AJ51" s="6">
        <f t="shared" si="26"/>
        <v>0</v>
      </c>
      <c r="AK51" s="6">
        <f t="shared" si="26"/>
        <v>0</v>
      </c>
      <c r="AL51" s="6">
        <f t="shared" si="26"/>
        <v>0</v>
      </c>
    </row>
    <row r="52" spans="2:38" x14ac:dyDescent="0.25">
      <c r="B52" s="1">
        <v>0.2</v>
      </c>
      <c r="C52">
        <v>38443802.431199998</v>
      </c>
      <c r="D52">
        <v>-1964979.09589</v>
      </c>
      <c r="E52" s="5">
        <v>100</v>
      </c>
      <c r="F52">
        <v>-68</v>
      </c>
      <c r="G52">
        <v>-1.5</v>
      </c>
      <c r="H52">
        <v>0</v>
      </c>
      <c r="I52">
        <v>-333826366.55900002</v>
      </c>
      <c r="J52">
        <v>-405</v>
      </c>
      <c r="K52">
        <v>-44.486147000000003</v>
      </c>
      <c r="L52">
        <v>-45</v>
      </c>
      <c r="M52">
        <v>-1.1299999999999999E-2</v>
      </c>
      <c r="N52">
        <v>-7.83196326795</v>
      </c>
      <c r="O52">
        <v>-97</v>
      </c>
      <c r="P52">
        <v>-0.18</v>
      </c>
      <c r="Q52">
        <v>-3.3999999999999998E-3</v>
      </c>
      <c r="R52">
        <v>-1.06E-2</v>
      </c>
      <c r="S52">
        <v>-298446601.94199997</v>
      </c>
      <c r="U52" s="1">
        <v>0.2</v>
      </c>
      <c r="V52" s="6">
        <f t="shared" si="27"/>
        <v>0</v>
      </c>
      <c r="W52" s="6">
        <f t="shared" si="26"/>
        <v>0</v>
      </c>
      <c r="X52" s="6">
        <f t="shared" si="26"/>
        <v>0.33892258296921529</v>
      </c>
      <c r="Y52" s="6">
        <f t="shared" si="26"/>
        <v>0</v>
      </c>
      <c r="Z52" s="6">
        <f t="shared" si="26"/>
        <v>0</v>
      </c>
      <c r="AA52" s="6">
        <v>0</v>
      </c>
      <c r="AB52" s="6">
        <f t="shared" si="26"/>
        <v>8.6478698039897398E-2</v>
      </c>
      <c r="AC52" s="6">
        <f t="shared" si="26"/>
        <v>18.98765304786874</v>
      </c>
      <c r="AD52" s="6">
        <f t="shared" si="26"/>
        <v>2.6041003448456115</v>
      </c>
      <c r="AE52" s="6">
        <f t="shared" si="26"/>
        <v>0</v>
      </c>
      <c r="AF52" s="6">
        <f t="shared" si="26"/>
        <v>0</v>
      </c>
      <c r="AG52" s="6">
        <f t="shared" si="26"/>
        <v>0</v>
      </c>
      <c r="AH52" s="6">
        <f t="shared" si="26"/>
        <v>0</v>
      </c>
      <c r="AI52" s="6">
        <f t="shared" si="26"/>
        <v>126.60933650426132</v>
      </c>
      <c r="AJ52" s="6">
        <f t="shared" si="26"/>
        <v>0</v>
      </c>
      <c r="AK52" s="6">
        <f t="shared" si="26"/>
        <v>0</v>
      </c>
      <c r="AL52" s="6">
        <f t="shared" si="26"/>
        <v>0</v>
      </c>
    </row>
    <row r="53" spans="2:38" x14ac:dyDescent="0.25">
      <c r="B53" s="1">
        <v>0.3</v>
      </c>
      <c r="C53">
        <v>38443802.431199998</v>
      </c>
      <c r="D53">
        <v>-1964979.09589</v>
      </c>
      <c r="E53">
        <v>100</v>
      </c>
      <c r="F53">
        <v>-68</v>
      </c>
      <c r="G53">
        <v>-1.5</v>
      </c>
      <c r="H53">
        <v>0</v>
      </c>
      <c r="I53">
        <v>-333826366.55900002</v>
      </c>
      <c r="J53">
        <v>-405</v>
      </c>
      <c r="K53">
        <v>-44.281027999999999</v>
      </c>
      <c r="L53">
        <v>-45</v>
      </c>
      <c r="M53">
        <v>-1.1299999999999999E-2</v>
      </c>
      <c r="N53">
        <v>-7.83196326795</v>
      </c>
      <c r="O53">
        <v>-97</v>
      </c>
      <c r="P53">
        <v>-0.18</v>
      </c>
      <c r="Q53">
        <v>-3.3999999999999998E-3</v>
      </c>
      <c r="R53">
        <v>-1.06E-2</v>
      </c>
      <c r="S53">
        <v>-298446601.94199997</v>
      </c>
      <c r="U53" s="1">
        <v>0.3</v>
      </c>
      <c r="V53" s="6">
        <f t="shared" si="27"/>
        <v>0</v>
      </c>
      <c r="W53" s="6">
        <f t="shared" si="26"/>
        <v>0</v>
      </c>
      <c r="X53" s="6">
        <f t="shared" si="26"/>
        <v>0.33892258296921529</v>
      </c>
      <c r="Y53" s="6">
        <f t="shared" si="26"/>
        <v>0</v>
      </c>
      <c r="Z53" s="6">
        <f t="shared" si="26"/>
        <v>0</v>
      </c>
      <c r="AA53" s="6">
        <v>0</v>
      </c>
      <c r="AB53" s="6">
        <f t="shared" si="26"/>
        <v>8.6478698039897398E-2</v>
      </c>
      <c r="AC53" s="6">
        <f t="shared" si="26"/>
        <v>18.98765304786874</v>
      </c>
      <c r="AD53" s="6">
        <f t="shared" si="26"/>
        <v>2.1310081155133038</v>
      </c>
      <c r="AE53" s="6">
        <f t="shared" si="26"/>
        <v>0</v>
      </c>
      <c r="AF53" s="6">
        <f t="shared" si="26"/>
        <v>0</v>
      </c>
      <c r="AG53" s="6">
        <f t="shared" si="26"/>
        <v>0</v>
      </c>
      <c r="AH53" s="6">
        <f t="shared" si="26"/>
        <v>0</v>
      </c>
      <c r="AI53" s="6">
        <f t="shared" si="26"/>
        <v>126.60933650426132</v>
      </c>
      <c r="AJ53" s="6">
        <f t="shared" si="26"/>
        <v>0</v>
      </c>
      <c r="AK53" s="6">
        <f t="shared" si="26"/>
        <v>0</v>
      </c>
      <c r="AL53" s="6">
        <f t="shared" si="26"/>
        <v>0</v>
      </c>
    </row>
    <row r="54" spans="2:38" x14ac:dyDescent="0.25">
      <c r="B54" s="1">
        <v>0.4</v>
      </c>
      <c r="C54">
        <v>38443802.431199998</v>
      </c>
      <c r="D54">
        <v>-1964979.09589</v>
      </c>
      <c r="E54">
        <v>100</v>
      </c>
      <c r="F54">
        <v>-68</v>
      </c>
      <c r="G54">
        <v>-1.5</v>
      </c>
      <c r="H54">
        <v>0</v>
      </c>
      <c r="I54">
        <v>-333671098.16500002</v>
      </c>
      <c r="J54">
        <v>-389.0369</v>
      </c>
      <c r="K54">
        <v>-43.970348999999999</v>
      </c>
      <c r="L54">
        <v>-45</v>
      </c>
      <c r="M54">
        <v>-1.1299999999999999E-2</v>
      </c>
      <c r="N54">
        <v>-7.83196326795</v>
      </c>
      <c r="O54">
        <v>-97</v>
      </c>
      <c r="P54">
        <v>394085118.30000001</v>
      </c>
      <c r="Q54">
        <v>-3.3999999999999998E-3</v>
      </c>
      <c r="R54">
        <v>-1.06E-2</v>
      </c>
      <c r="S54">
        <v>-298446601.94199997</v>
      </c>
      <c r="U54" s="1">
        <v>0.4</v>
      </c>
      <c r="V54" s="6">
        <f t="shared" si="27"/>
        <v>0</v>
      </c>
      <c r="W54" s="6">
        <f t="shared" si="26"/>
        <v>0</v>
      </c>
      <c r="X54" s="6">
        <f t="shared" si="26"/>
        <v>0.33892258296921529</v>
      </c>
      <c r="Y54" s="6">
        <f t="shared" si="26"/>
        <v>0</v>
      </c>
      <c r="Z54" s="6">
        <f t="shared" si="26"/>
        <v>0</v>
      </c>
      <c r="AA54" s="6">
        <v>0</v>
      </c>
      <c r="AB54" s="6">
        <f t="shared" si="26"/>
        <v>3.9926752581710599E-2</v>
      </c>
      <c r="AC54" s="6">
        <f t="shared" si="26"/>
        <v>14.29774735807014</v>
      </c>
      <c r="AD54" s="6">
        <f t="shared" si="26"/>
        <v>1.4144493339439239</v>
      </c>
      <c r="AE54" s="6">
        <f t="shared" si="26"/>
        <v>0</v>
      </c>
      <c r="AF54" s="6">
        <f t="shared" si="26"/>
        <v>0</v>
      </c>
      <c r="AG54" s="6">
        <f t="shared" si="26"/>
        <v>0</v>
      </c>
      <c r="AH54" s="6">
        <f t="shared" si="26"/>
        <v>0</v>
      </c>
      <c r="AI54" s="6">
        <f t="shared" si="26"/>
        <v>58257463923.146309</v>
      </c>
      <c r="AJ54" s="6">
        <f t="shared" si="26"/>
        <v>0</v>
      </c>
      <c r="AK54" s="6">
        <f t="shared" si="26"/>
        <v>0</v>
      </c>
      <c r="AL54" s="6">
        <f t="shared" si="26"/>
        <v>0</v>
      </c>
    </row>
    <row r="55" spans="2:38" x14ac:dyDescent="0.25">
      <c r="B55" s="1">
        <v>0.5</v>
      </c>
      <c r="C55">
        <v>38443802.431199998</v>
      </c>
      <c r="D55">
        <v>-1964979.09589</v>
      </c>
      <c r="E55">
        <v>100</v>
      </c>
      <c r="F55">
        <v>-68</v>
      </c>
      <c r="G55">
        <v>-1.5</v>
      </c>
      <c r="H55">
        <v>0</v>
      </c>
      <c r="I55">
        <v>-333643641.44700003</v>
      </c>
      <c r="J55">
        <v>-390.06684000000001</v>
      </c>
      <c r="K55">
        <v>-43.750624000000002</v>
      </c>
      <c r="L55">
        <v>-45</v>
      </c>
      <c r="M55">
        <v>-1.1299999999999999E-2</v>
      </c>
      <c r="N55">
        <v>-7.83196326795</v>
      </c>
      <c r="O55">
        <v>-97</v>
      </c>
      <c r="P55">
        <v>788468798</v>
      </c>
      <c r="Q55">
        <v>-3.3999999999999998E-3</v>
      </c>
      <c r="R55">
        <v>-1.06E-2</v>
      </c>
      <c r="S55">
        <v>-298446601.94199997</v>
      </c>
      <c r="U55" s="1">
        <v>0.5</v>
      </c>
      <c r="V55" s="6">
        <f t="shared" si="27"/>
        <v>0</v>
      </c>
      <c r="W55" s="6">
        <f t="shared" si="26"/>
        <v>0</v>
      </c>
      <c r="X55" s="6">
        <f t="shared" si="26"/>
        <v>0.33892258296921529</v>
      </c>
      <c r="Y55" s="6">
        <f t="shared" si="26"/>
        <v>0</v>
      </c>
      <c r="Z55" s="6">
        <f t="shared" si="26"/>
        <v>0</v>
      </c>
      <c r="AA55" s="6">
        <v>0</v>
      </c>
      <c r="AB55" s="6">
        <f t="shared" si="26"/>
        <v>3.1694789811511387E-2</v>
      </c>
      <c r="AC55" s="6">
        <f t="shared" si="26"/>
        <v>14.600340304687728</v>
      </c>
      <c r="AD55" s="6">
        <f t="shared" si="26"/>
        <v>0.90766941550614877</v>
      </c>
      <c r="AE55" s="6">
        <f t="shared" si="26"/>
        <v>0</v>
      </c>
      <c r="AF55" s="6">
        <f t="shared" si="26"/>
        <v>0</v>
      </c>
      <c r="AG55" s="6">
        <f t="shared" si="26"/>
        <v>0</v>
      </c>
      <c r="AH55" s="6">
        <f t="shared" si="26"/>
        <v>0</v>
      </c>
      <c r="AI55" s="6">
        <f t="shared" si="26"/>
        <v>116559064172.73586</v>
      </c>
      <c r="AJ55" s="6">
        <f t="shared" si="26"/>
        <v>0</v>
      </c>
      <c r="AK55" s="6">
        <f t="shared" si="26"/>
        <v>0</v>
      </c>
      <c r="AL55" s="6">
        <f t="shared" si="26"/>
        <v>0</v>
      </c>
    </row>
    <row r="56" spans="2:38" x14ac:dyDescent="0.25">
      <c r="B56" s="1">
        <v>0.6</v>
      </c>
      <c r="C56">
        <v>38443802.431199998</v>
      </c>
      <c r="D56">
        <v>-1964979.09589</v>
      </c>
      <c r="E56">
        <v>100</v>
      </c>
      <c r="F56">
        <v>-68</v>
      </c>
      <c r="G56">
        <v>-1.5</v>
      </c>
      <c r="H56">
        <v>0</v>
      </c>
      <c r="I56">
        <v>-333574418.11000001</v>
      </c>
      <c r="J56">
        <v>-384.85825999999997</v>
      </c>
      <c r="K56">
        <v>-43.508419000000004</v>
      </c>
      <c r="L56">
        <v>-45</v>
      </c>
      <c r="M56">
        <v>-1.1299999999999999E-2</v>
      </c>
      <c r="N56">
        <v>-7.83196326795</v>
      </c>
      <c r="O56">
        <v>-97</v>
      </c>
      <c r="P56">
        <v>1184074938</v>
      </c>
      <c r="Q56">
        <v>-3.3999999999999998E-3</v>
      </c>
      <c r="R56">
        <v>-1.06E-2</v>
      </c>
      <c r="S56">
        <v>-298446601.94199997</v>
      </c>
      <c r="U56" s="1">
        <v>0.6</v>
      </c>
      <c r="V56" s="6">
        <f t="shared" si="27"/>
        <v>0</v>
      </c>
      <c r="W56" s="6">
        <f t="shared" si="26"/>
        <v>0</v>
      </c>
      <c r="X56" s="6">
        <f t="shared" si="26"/>
        <v>0.33892258296921529</v>
      </c>
      <c r="Y56" s="6">
        <f t="shared" si="26"/>
        <v>0</v>
      </c>
      <c r="Z56" s="6">
        <f t="shared" si="26"/>
        <v>0</v>
      </c>
      <c r="AA56" s="6">
        <v>0</v>
      </c>
      <c r="AB56" s="6">
        <f t="shared" si="26"/>
        <v>1.0940527302308184E-2</v>
      </c>
      <c r="AC56" s="6">
        <f t="shared" si="26"/>
        <v>13.070076823423349</v>
      </c>
      <c r="AD56" s="6">
        <f t="shared" si="26"/>
        <v>0.34904099295422103</v>
      </c>
      <c r="AE56" s="6">
        <f t="shared" si="26"/>
        <v>0</v>
      </c>
      <c r="AF56" s="6">
        <f t="shared" si="26"/>
        <v>0</v>
      </c>
      <c r="AG56" s="6">
        <f t="shared" si="26"/>
        <v>0</v>
      </c>
      <c r="AH56" s="6">
        <f t="shared" si="26"/>
        <v>0</v>
      </c>
      <c r="AI56" s="6">
        <f t="shared" si="26"/>
        <v>175041380297.24649</v>
      </c>
      <c r="AJ56" s="6">
        <f t="shared" si="26"/>
        <v>0</v>
      </c>
      <c r="AK56" s="6">
        <f t="shared" si="26"/>
        <v>0</v>
      </c>
      <c r="AL56" s="6">
        <f t="shared" si="26"/>
        <v>0</v>
      </c>
    </row>
    <row r="57" spans="2:38" x14ac:dyDescent="0.25">
      <c r="B57" s="1">
        <v>0.7</v>
      </c>
      <c r="C57">
        <v>38443802.431199998</v>
      </c>
      <c r="D57">
        <v>-1964979.09589</v>
      </c>
      <c r="E57">
        <v>98.868333333300001</v>
      </c>
      <c r="F57">
        <v>-68</v>
      </c>
      <c r="G57">
        <v>-1.5</v>
      </c>
      <c r="H57">
        <v>0</v>
      </c>
      <c r="I57">
        <v>-333542444.18900001</v>
      </c>
      <c r="J57">
        <v>-393.71431000000001</v>
      </c>
      <c r="K57">
        <v>-43.357720999999998</v>
      </c>
      <c r="L57">
        <v>-45</v>
      </c>
      <c r="M57">
        <v>-1.1299999999999999E-2</v>
      </c>
      <c r="N57">
        <v>-7.83196326795</v>
      </c>
      <c r="O57">
        <v>-97</v>
      </c>
      <c r="P57">
        <v>0.6983792633</v>
      </c>
      <c r="Q57">
        <v>-3.3999999999999998E-3</v>
      </c>
      <c r="R57">
        <v>-1.06E-2</v>
      </c>
      <c r="S57">
        <v>-297275976.78600001</v>
      </c>
      <c r="U57" s="1">
        <v>0.7</v>
      </c>
      <c r="V57" s="6">
        <f t="shared" si="27"/>
        <v>0</v>
      </c>
      <c r="W57" s="6">
        <f t="shared" si="26"/>
        <v>0</v>
      </c>
      <c r="X57" s="6">
        <f t="shared" si="26"/>
        <v>0.79657955762816524</v>
      </c>
      <c r="Y57" s="6">
        <f t="shared" si="26"/>
        <v>0</v>
      </c>
      <c r="Z57" s="6">
        <f t="shared" si="26"/>
        <v>0</v>
      </c>
      <c r="AA57" s="6">
        <v>0</v>
      </c>
      <c r="AB57" s="6">
        <f t="shared" si="26"/>
        <v>1.3542348951321897E-3</v>
      </c>
      <c r="AC57" s="6">
        <f t="shared" si="26"/>
        <v>15.671954859903799</v>
      </c>
      <c r="AD57" s="6">
        <f t="shared" si="26"/>
        <v>1.4668882836567103E-3</v>
      </c>
      <c r="AE57" s="6">
        <f t="shared" si="26"/>
        <v>0</v>
      </c>
      <c r="AF57" s="6">
        <f t="shared" si="26"/>
        <v>0</v>
      </c>
      <c r="AG57" s="6">
        <f t="shared" si="26"/>
        <v>0</v>
      </c>
      <c r="AH57" s="6">
        <f t="shared" si="26"/>
        <v>0</v>
      </c>
      <c r="AI57" s="6">
        <f t="shared" si="26"/>
        <v>3.2411601374879195</v>
      </c>
      <c r="AJ57" s="6">
        <f t="shared" si="26"/>
        <v>0</v>
      </c>
      <c r="AK57" s="6">
        <f t="shared" si="26"/>
        <v>0</v>
      </c>
      <c r="AL57" s="6">
        <f t="shared" si="26"/>
        <v>0.39223939839913385</v>
      </c>
    </row>
    <row r="58" spans="2:38" x14ac:dyDescent="0.25">
      <c r="B58" s="1">
        <v>0.8</v>
      </c>
      <c r="C58">
        <v>38443802.431199998</v>
      </c>
      <c r="D58">
        <v>-1964979.09589</v>
      </c>
      <c r="E58">
        <v>99.401111111099993</v>
      </c>
      <c r="F58">
        <v>-68</v>
      </c>
      <c r="G58">
        <v>-1.5</v>
      </c>
      <c r="H58">
        <v>0</v>
      </c>
      <c r="I58">
        <v>-333543446.55800003</v>
      </c>
      <c r="J58">
        <v>-378.45884999999998</v>
      </c>
      <c r="K58">
        <v>-43.353794000000001</v>
      </c>
      <c r="L58">
        <v>-45</v>
      </c>
      <c r="M58">
        <v>-1.1299999999999999E-2</v>
      </c>
      <c r="N58">
        <v>-7.83196326795</v>
      </c>
      <c r="O58">
        <v>-97</v>
      </c>
      <c r="P58">
        <v>0.6561409909</v>
      </c>
      <c r="Q58">
        <v>-3.3999999999999998E-3</v>
      </c>
      <c r="R58">
        <v>-1.06E-2</v>
      </c>
      <c r="S58">
        <v>-297275976.78600001</v>
      </c>
      <c r="U58" s="1">
        <v>0.8</v>
      </c>
      <c r="V58" s="6">
        <f t="shared" si="27"/>
        <v>0</v>
      </c>
      <c r="W58" s="6">
        <f t="shared" si="26"/>
        <v>0</v>
      </c>
      <c r="X58" s="6">
        <f t="shared" si="26"/>
        <v>0.26199607562216681</v>
      </c>
      <c r="Y58" s="6">
        <f t="shared" si="26"/>
        <v>0</v>
      </c>
      <c r="Z58" s="6">
        <f t="shared" si="26"/>
        <v>0</v>
      </c>
      <c r="AA58" s="6">
        <v>0</v>
      </c>
      <c r="AB58" s="6">
        <f t="shared" si="26"/>
        <v>1.6547611375675975E-3</v>
      </c>
      <c r="AC58" s="6">
        <f t="shared" si="26"/>
        <v>11.189951448630607</v>
      </c>
      <c r="AD58" s="6">
        <f t="shared" si="26"/>
        <v>7.5904549394805228E-3</v>
      </c>
      <c r="AE58" s="6">
        <f t="shared" si="26"/>
        <v>0</v>
      </c>
      <c r="AF58" s="6">
        <f t="shared" si="26"/>
        <v>0</v>
      </c>
      <c r="AG58" s="6">
        <f t="shared" si="26"/>
        <v>0</v>
      </c>
      <c r="AH58" s="6">
        <f t="shared" si="26"/>
        <v>0</v>
      </c>
      <c r="AI58" s="6">
        <f t="shared" si="26"/>
        <v>3.0029087716801572</v>
      </c>
      <c r="AJ58" s="6">
        <f t="shared" si="26"/>
        <v>0</v>
      </c>
      <c r="AK58" s="6">
        <f t="shared" si="26"/>
        <v>0</v>
      </c>
      <c r="AL58" s="6">
        <f t="shared" si="26"/>
        <v>0.39223939839913385</v>
      </c>
    </row>
    <row r="59" spans="2:38" x14ac:dyDescent="0.25">
      <c r="B59" s="1">
        <v>0.9</v>
      </c>
      <c r="C59">
        <v>38443802.431199998</v>
      </c>
      <c r="D59">
        <v>-1964979.09589</v>
      </c>
      <c r="E59">
        <v>99.58</v>
      </c>
      <c r="F59">
        <v>-68</v>
      </c>
      <c r="G59">
        <v>-1.5</v>
      </c>
      <c r="H59">
        <v>0</v>
      </c>
      <c r="I59">
        <v>-333513148.70599997</v>
      </c>
      <c r="J59">
        <v>-363.22163999999998</v>
      </c>
      <c r="K59">
        <v>-43.349319999999999</v>
      </c>
      <c r="L59">
        <v>-45</v>
      </c>
      <c r="M59">
        <v>-1.1299999999999999E-2</v>
      </c>
      <c r="N59">
        <v>-7.83196326795</v>
      </c>
      <c r="O59">
        <v>-97</v>
      </c>
      <c r="P59">
        <v>0.62080359500000004</v>
      </c>
      <c r="Q59">
        <v>-3.3999999999999998E-3</v>
      </c>
      <c r="R59">
        <v>-1.06E-2</v>
      </c>
      <c r="S59">
        <v>-297275976.78600001</v>
      </c>
      <c r="U59" s="1">
        <v>0.9</v>
      </c>
      <c r="V59" s="6">
        <f t="shared" si="27"/>
        <v>0</v>
      </c>
      <c r="W59" s="6">
        <f t="shared" si="26"/>
        <v>0</v>
      </c>
      <c r="X59" s="6">
        <f t="shared" si="26"/>
        <v>8.2500891879257118E-2</v>
      </c>
      <c r="Y59" s="6">
        <f t="shared" si="26"/>
        <v>0</v>
      </c>
      <c r="Z59" s="6">
        <f t="shared" si="26"/>
        <v>0</v>
      </c>
      <c r="AA59" s="6">
        <v>0</v>
      </c>
      <c r="AB59" s="6">
        <f t="shared" si="26"/>
        <v>7.4290190025616178E-3</v>
      </c>
      <c r="AC59" s="6">
        <f t="shared" si="26"/>
        <v>6.7133098266614315</v>
      </c>
      <c r="AD59" s="6">
        <f t="shared" si="26"/>
        <v>1.7909414343697538E-2</v>
      </c>
      <c r="AE59" s="6">
        <f t="shared" si="26"/>
        <v>0</v>
      </c>
      <c r="AF59" s="6">
        <f t="shared" si="26"/>
        <v>0</v>
      </c>
      <c r="AG59" s="6">
        <f t="shared" si="26"/>
        <v>0</v>
      </c>
      <c r="AH59" s="6">
        <f t="shared" si="26"/>
        <v>0</v>
      </c>
      <c r="AI59" s="6">
        <f t="shared" si="26"/>
        <v>8.2268235421657323</v>
      </c>
      <c r="AJ59" s="6">
        <f t="shared" si="26"/>
        <v>0</v>
      </c>
      <c r="AK59" s="6">
        <f t="shared" si="26"/>
        <v>0</v>
      </c>
      <c r="AL59" s="6">
        <f t="shared" si="26"/>
        <v>0.39223939839913385</v>
      </c>
    </row>
    <row r="60" spans="2:38" x14ac:dyDescent="0.25">
      <c r="B60" s="1">
        <v>1</v>
      </c>
      <c r="C60">
        <v>38443802.431199998</v>
      </c>
      <c r="D60">
        <v>-1964979.09589</v>
      </c>
      <c r="E60">
        <v>99.6622222222</v>
      </c>
      <c r="F60">
        <v>-68</v>
      </c>
      <c r="G60">
        <v>-1.5</v>
      </c>
      <c r="H60">
        <v>0</v>
      </c>
      <c r="I60">
        <v>-333537927.30199999</v>
      </c>
      <c r="J60" s="4">
        <v>-340.37144999999998</v>
      </c>
      <c r="K60">
        <v>-43.357084999999998</v>
      </c>
      <c r="L60">
        <v>-45</v>
      </c>
      <c r="M60">
        <v>-1.1299999999999999E-2</v>
      </c>
      <c r="N60">
        <v>-7.83196326795</v>
      </c>
      <c r="O60">
        <v>-97</v>
      </c>
      <c r="P60">
        <v>0.67645429629999998</v>
      </c>
      <c r="Q60">
        <v>-3.3999999999999998E-3</v>
      </c>
      <c r="R60">
        <v>-1.06E-2</v>
      </c>
      <c r="S60">
        <v>-298446601.94199997</v>
      </c>
      <c r="U60" s="1">
        <v>1</v>
      </c>
      <c r="V60" s="6">
        <f t="shared" si="27"/>
        <v>0</v>
      </c>
      <c r="W60" s="6">
        <f t="shared" si="26"/>
        <v>0</v>
      </c>
      <c r="X60" s="6">
        <f t="shared" si="26"/>
        <v>0</v>
      </c>
      <c r="Y60" s="6">
        <f t="shared" si="26"/>
        <v>0</v>
      </c>
      <c r="Z60" s="6">
        <f t="shared" si="26"/>
        <v>0</v>
      </c>
      <c r="AA60" s="6">
        <v>0</v>
      </c>
      <c r="AB60" s="6">
        <f t="shared" si="26"/>
        <v>0</v>
      </c>
      <c r="AC60" s="6">
        <f t="shared" si="26"/>
        <v>0</v>
      </c>
      <c r="AD60" s="6">
        <f t="shared" si="26"/>
        <v>0</v>
      </c>
      <c r="AE60" s="6">
        <f t="shared" si="26"/>
        <v>0</v>
      </c>
      <c r="AF60" s="6">
        <f t="shared" si="26"/>
        <v>0</v>
      </c>
      <c r="AG60" s="6">
        <f t="shared" si="26"/>
        <v>0</v>
      </c>
      <c r="AH60" s="6">
        <f t="shared" si="26"/>
        <v>0</v>
      </c>
      <c r="AI60" s="6">
        <f t="shared" si="26"/>
        <v>0</v>
      </c>
      <c r="AJ60" s="6">
        <f t="shared" si="26"/>
        <v>0</v>
      </c>
      <c r="AK60" s="6">
        <f t="shared" si="26"/>
        <v>0</v>
      </c>
      <c r="AL60" s="6">
        <f t="shared" si="26"/>
        <v>0</v>
      </c>
    </row>
  </sheetData>
  <phoneticPr fontId="2" type="noConversion"/>
  <conditionalFormatting sqref="D5:P15 D35:P45 D50:S60">
    <cfRule type="cellIs" dxfId="17" priority="15" operator="lessThanOrEqual">
      <formula>0</formula>
    </cfRule>
    <cfRule type="cellIs" dxfId="16" priority="16" operator="greaterThan">
      <formula>0</formula>
    </cfRule>
  </conditionalFormatting>
  <conditionalFormatting sqref="Q5:S15">
    <cfRule type="cellIs" dxfId="15" priority="13" operator="lessThanOrEqual">
      <formula>0</formula>
    </cfRule>
    <cfRule type="cellIs" dxfId="14" priority="14" operator="greaterThan">
      <formula>0</formula>
    </cfRule>
  </conditionalFormatting>
  <conditionalFormatting sqref="D20:P30">
    <cfRule type="cellIs" dxfId="13" priority="11" operator="lessThanOrEqual">
      <formula>0</formula>
    </cfRule>
    <cfRule type="cellIs" dxfId="12" priority="12" operator="greaterThan">
      <formula>0</formula>
    </cfRule>
  </conditionalFormatting>
  <conditionalFormatting sqref="Q20:S30">
    <cfRule type="cellIs" dxfId="11" priority="9" operator="lessThanOrEqual">
      <formula>0</formula>
    </cfRule>
    <cfRule type="cellIs" dxfId="10" priority="10" operator="greaterThan">
      <formula>0</formula>
    </cfRule>
  </conditionalFormatting>
  <conditionalFormatting sqref="Q35:S45">
    <cfRule type="cellIs" dxfId="9" priority="5" operator="lessThanOrEqual">
      <formula>0</formula>
    </cfRule>
    <cfRule type="cellIs" dxfId="8" priority="6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3724-42DD-4678-B0D9-77B5AA5D9ED3}">
  <dimension ref="A2:AL60"/>
  <sheetViews>
    <sheetView zoomScale="85" zoomScaleNormal="85" workbookViewId="0">
      <selection activeCell="C50" sqref="C50"/>
    </sheetView>
  </sheetViews>
  <sheetFormatPr defaultRowHeight="15" x14ac:dyDescent="0.25"/>
  <sheetData>
    <row r="2" spans="1:38" x14ac:dyDescent="0.25">
      <c r="A2" t="s">
        <v>18</v>
      </c>
      <c r="B2">
        <v>7</v>
      </c>
      <c r="C2">
        <v>7</v>
      </c>
      <c r="D2">
        <v>850</v>
      </c>
      <c r="E2">
        <v>40</v>
      </c>
      <c r="F2">
        <v>0.2</v>
      </c>
      <c r="G2">
        <v>0.01</v>
      </c>
      <c r="H2">
        <v>1.0999999999999999E-2</v>
      </c>
      <c r="R2" s="9"/>
    </row>
    <row r="3" spans="1:38" x14ac:dyDescent="0.25">
      <c r="B3" s="3" t="s">
        <v>15</v>
      </c>
      <c r="K3" s="2" t="s">
        <v>17</v>
      </c>
    </row>
    <row r="4" spans="1:38" x14ac:dyDescent="0.25">
      <c r="B4" s="1" t="s">
        <v>14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/>
      <c r="K4" s="1" t="s">
        <v>16</v>
      </c>
      <c r="L4" s="1" t="s">
        <v>0</v>
      </c>
      <c r="M4" s="1" t="s">
        <v>1</v>
      </c>
      <c r="N4" s="1" t="s">
        <v>2</v>
      </c>
      <c r="O4" s="1" t="s">
        <v>3</v>
      </c>
      <c r="P4" s="1" t="s">
        <v>4</v>
      </c>
      <c r="Q4" s="1" t="s">
        <v>5</v>
      </c>
      <c r="R4" s="1" t="s">
        <v>6</v>
      </c>
      <c r="S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5">
      <c r="B5" s="1">
        <v>0.05</v>
      </c>
      <c r="C5">
        <v>-56.804726287599998</v>
      </c>
      <c r="D5">
        <v>-30016849.189100001</v>
      </c>
      <c r="E5">
        <v>859841057.33399999</v>
      </c>
      <c r="F5">
        <v>-1E-3</v>
      </c>
      <c r="G5">
        <v>-47</v>
      </c>
      <c r="H5">
        <v>-10.555574287600001</v>
      </c>
      <c r="I5">
        <v>1.2317761840000001</v>
      </c>
      <c r="J5" s="12"/>
      <c r="K5" s="1">
        <v>0.05</v>
      </c>
      <c r="L5" s="6">
        <f>ABS((C5-C$15)/C$15)*100</f>
        <v>97.948024776253206</v>
      </c>
      <c r="M5" s="6">
        <f t="shared" ref="M5:R15" si="0">ABS((D5-D$15)/D$15)*100</f>
        <v>0</v>
      </c>
      <c r="N5" s="6">
        <f t="shared" si="0"/>
        <v>84.799813582734586</v>
      </c>
      <c r="O5" s="6">
        <f t="shared" si="0"/>
        <v>0</v>
      </c>
      <c r="P5" s="6">
        <f t="shared" si="0"/>
        <v>0</v>
      </c>
      <c r="Q5" s="6">
        <f t="shared" si="0"/>
        <v>0</v>
      </c>
      <c r="R5" s="6">
        <f t="shared" si="0"/>
        <v>81.024289845546434</v>
      </c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x14ac:dyDescent="0.25">
      <c r="B6" s="1">
        <v>0.1</v>
      </c>
      <c r="C6">
        <v>-314.40176924299999</v>
      </c>
      <c r="D6">
        <v>-30016849.189100001</v>
      </c>
      <c r="E6">
        <v>4624119739.0600004</v>
      </c>
      <c r="F6">
        <v>-1E-3</v>
      </c>
      <c r="G6">
        <v>-47</v>
      </c>
      <c r="H6">
        <v>-10.555574287600001</v>
      </c>
      <c r="I6">
        <v>4.8821726349999999</v>
      </c>
      <c r="J6" s="12"/>
      <c r="K6" s="1">
        <v>0.1</v>
      </c>
      <c r="L6" s="6">
        <f t="shared" ref="L6:L15" si="1">ABS((C6-C$15)/C$15)*100</f>
        <v>88.642764731891248</v>
      </c>
      <c r="M6" s="6">
        <f t="shared" si="0"/>
        <v>0</v>
      </c>
      <c r="N6" s="6">
        <f t="shared" si="0"/>
        <v>18.25526188828405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24.78934562209006</v>
      </c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x14ac:dyDescent="0.25">
      <c r="B7" s="1">
        <v>0.2</v>
      </c>
      <c r="C7">
        <v>-907.00981786600005</v>
      </c>
      <c r="D7">
        <v>-30016849.189100001</v>
      </c>
      <c r="E7" s="5">
        <v>5480970405.2299995</v>
      </c>
      <c r="F7">
        <v>-1E-3</v>
      </c>
      <c r="G7">
        <v>-47</v>
      </c>
      <c r="H7">
        <v>-10.555574287600001</v>
      </c>
      <c r="I7">
        <v>5.9794577770000004</v>
      </c>
      <c r="K7" s="1">
        <v>0.2</v>
      </c>
      <c r="L7" s="6">
        <f t="shared" si="1"/>
        <v>67.235795406650738</v>
      </c>
      <c r="M7" s="6">
        <f t="shared" si="0"/>
        <v>0</v>
      </c>
      <c r="N7" s="6">
        <f t="shared" si="0"/>
        <v>3.1079393145925649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7.8854915925657894</v>
      </c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x14ac:dyDescent="0.25">
      <c r="B8" s="1">
        <v>0.3</v>
      </c>
      <c r="C8">
        <v>-1224.28351759</v>
      </c>
      <c r="D8">
        <v>-30016849.189100001</v>
      </c>
      <c r="E8">
        <v>5603580120.5100002</v>
      </c>
      <c r="F8">
        <v>-1E-3</v>
      </c>
      <c r="G8">
        <v>-47</v>
      </c>
      <c r="H8">
        <v>-10.555574287600001</v>
      </c>
      <c r="I8">
        <v>6.2470745839999999</v>
      </c>
      <c r="K8" s="1">
        <v>0.3</v>
      </c>
      <c r="L8" s="6">
        <f t="shared" si="1"/>
        <v>55.774816478877156</v>
      </c>
      <c r="M8" s="6">
        <f t="shared" si="0"/>
        <v>0</v>
      </c>
      <c r="N8" s="6">
        <f t="shared" si="0"/>
        <v>0.94045671658502594</v>
      </c>
      <c r="O8" s="6">
        <f t="shared" si="0"/>
        <v>0</v>
      </c>
      <c r="P8" s="6">
        <f t="shared" si="0"/>
        <v>0</v>
      </c>
      <c r="Q8" s="6">
        <f t="shared" si="0"/>
        <v>0</v>
      </c>
      <c r="R8" s="6">
        <f t="shared" si="0"/>
        <v>3.7628116543958452</v>
      </c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x14ac:dyDescent="0.25">
      <c r="B9" s="1">
        <v>0.4</v>
      </c>
      <c r="C9">
        <v>-1829.6182367399999</v>
      </c>
      <c r="D9">
        <v>-30016849.189100001</v>
      </c>
      <c r="E9">
        <v>5537970658.3900003</v>
      </c>
      <c r="F9">
        <v>-1E-3</v>
      </c>
      <c r="G9">
        <v>-47</v>
      </c>
      <c r="H9">
        <v>-10.555574287600001</v>
      </c>
      <c r="I9">
        <v>6.3918639209999997</v>
      </c>
      <c r="K9" s="1">
        <v>0.4</v>
      </c>
      <c r="L9" s="6">
        <f t="shared" si="1"/>
        <v>33.908117579904108</v>
      </c>
      <c r="M9" s="6">
        <f t="shared" si="0"/>
        <v>0</v>
      </c>
      <c r="N9" s="6">
        <f t="shared" si="0"/>
        <v>2.1002943940886332</v>
      </c>
      <c r="O9" s="6">
        <f t="shared" si="0"/>
        <v>0</v>
      </c>
      <c r="P9" s="6">
        <f t="shared" si="0"/>
        <v>0</v>
      </c>
      <c r="Q9" s="6">
        <f t="shared" si="0"/>
        <v>0</v>
      </c>
      <c r="R9" s="6">
        <f t="shared" si="0"/>
        <v>1.5323086392738268</v>
      </c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x14ac:dyDescent="0.25">
      <c r="B10" s="1">
        <v>0.5</v>
      </c>
      <c r="C10">
        <v>-2441.8132138199999</v>
      </c>
      <c r="D10">
        <v>-30016849.189100001</v>
      </c>
      <c r="E10">
        <v>5580029355.3000002</v>
      </c>
      <c r="F10">
        <v>-1E-3</v>
      </c>
      <c r="G10">
        <v>-47</v>
      </c>
      <c r="H10">
        <v>-10.555574287600001</v>
      </c>
      <c r="I10">
        <v>6.4869452540000001</v>
      </c>
      <c r="K10" s="1">
        <v>0.5</v>
      </c>
      <c r="L10" s="6">
        <f t="shared" si="1"/>
        <v>11.793603398280087</v>
      </c>
      <c r="M10" s="6">
        <f t="shared" si="0"/>
        <v>0</v>
      </c>
      <c r="N10" s="6">
        <f t="shared" si="0"/>
        <v>1.3567848488693584</v>
      </c>
      <c r="O10" s="6">
        <f t="shared" si="0"/>
        <v>0</v>
      </c>
      <c r="P10" s="6">
        <f t="shared" si="0"/>
        <v>0</v>
      </c>
      <c r="Q10" s="6">
        <f t="shared" si="0"/>
        <v>0</v>
      </c>
      <c r="R10" s="6">
        <f t="shared" si="0"/>
        <v>6.7565417621240645E-2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x14ac:dyDescent="0.25">
      <c r="B11" s="1">
        <v>0.6</v>
      </c>
      <c r="C11">
        <v>-2688.97516331</v>
      </c>
      <c r="D11">
        <v>-30016849.189100001</v>
      </c>
      <c r="E11">
        <v>5557463804.96</v>
      </c>
      <c r="F11">
        <v>-1E-3</v>
      </c>
      <c r="G11">
        <v>-47</v>
      </c>
      <c r="H11">
        <v>-10.555574287600001</v>
      </c>
      <c r="I11">
        <v>6.3873176169999999</v>
      </c>
      <c r="K11" s="1">
        <v>0.6</v>
      </c>
      <c r="L11" s="6">
        <f t="shared" si="1"/>
        <v>2.8652935594357509</v>
      </c>
      <c r="M11" s="6">
        <f t="shared" si="0"/>
        <v>0</v>
      </c>
      <c r="N11" s="6">
        <f t="shared" si="0"/>
        <v>1.7556964486942002</v>
      </c>
      <c r="O11" s="6">
        <f t="shared" si="0"/>
        <v>0</v>
      </c>
      <c r="P11" s="6">
        <f t="shared" si="0"/>
        <v>0</v>
      </c>
      <c r="Q11" s="6">
        <f t="shared" si="0"/>
        <v>0</v>
      </c>
      <c r="R11" s="6">
        <f t="shared" si="0"/>
        <v>1.602345183329974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x14ac:dyDescent="0.25">
      <c r="B12" s="1">
        <v>0.7</v>
      </c>
      <c r="C12">
        <v>-2751.9005930100002</v>
      </c>
      <c r="D12">
        <v>-30016849.189100001</v>
      </c>
      <c r="E12">
        <v>5580290491.2299995</v>
      </c>
      <c r="F12">
        <v>-1E-3</v>
      </c>
      <c r="G12">
        <v>-47</v>
      </c>
      <c r="H12">
        <v>-10.555574287600001</v>
      </c>
      <c r="I12">
        <v>6.3198723599999997</v>
      </c>
      <c r="K12" s="1">
        <v>0.7</v>
      </c>
      <c r="L12" s="6">
        <f t="shared" si="1"/>
        <v>0.59221821647423212</v>
      </c>
      <c r="M12" s="6">
        <f t="shared" si="0"/>
        <v>0</v>
      </c>
      <c r="N12" s="6">
        <f t="shared" si="0"/>
        <v>1.3521685133473687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2.6413502109873628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x14ac:dyDescent="0.25">
      <c r="B13" s="1">
        <v>0.8</v>
      </c>
      <c r="C13">
        <v>-2768.6611947699998</v>
      </c>
      <c r="D13">
        <v>-30016849.189100001</v>
      </c>
      <c r="E13">
        <v>5634149813.1999998</v>
      </c>
      <c r="F13">
        <v>-1E-3</v>
      </c>
      <c r="G13">
        <v>-47</v>
      </c>
      <c r="H13">
        <v>-10.555574287600001</v>
      </c>
      <c r="I13">
        <v>6.3879023000000004</v>
      </c>
      <c r="K13" s="1">
        <v>0.8</v>
      </c>
      <c r="L13" s="6">
        <f t="shared" si="1"/>
        <v>1.3230340261686293E-2</v>
      </c>
      <c r="M13" s="6">
        <f t="shared" si="0"/>
        <v>0</v>
      </c>
      <c r="N13" s="6">
        <f t="shared" si="0"/>
        <v>0.40004866832638886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6">
        <f t="shared" si="0"/>
        <v>1.5933380477120267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x14ac:dyDescent="0.25">
      <c r="B14" s="1">
        <v>0.9</v>
      </c>
      <c r="C14">
        <v>-2776.8499680099999</v>
      </c>
      <c r="D14">
        <v>-30016849.189100001</v>
      </c>
      <c r="E14">
        <v>5663067723.6199999</v>
      </c>
      <c r="F14">
        <v>-1E-3</v>
      </c>
      <c r="G14">
        <v>-47</v>
      </c>
      <c r="H14">
        <v>-10.555574287600001</v>
      </c>
      <c r="I14">
        <v>6.4619904830000001</v>
      </c>
      <c r="K14" s="1">
        <v>0.9</v>
      </c>
      <c r="L14" s="6">
        <f t="shared" si="1"/>
        <v>0.30903600467572123</v>
      </c>
      <c r="M14" s="6">
        <f t="shared" si="0"/>
        <v>0</v>
      </c>
      <c r="N14" s="6">
        <f t="shared" si="0"/>
        <v>0.11115933393470823</v>
      </c>
      <c r="O14" s="6">
        <f t="shared" si="0"/>
        <v>0</v>
      </c>
      <c r="P14" s="6">
        <f t="shared" si="0"/>
        <v>0</v>
      </c>
      <c r="Q14" s="6">
        <f t="shared" si="0"/>
        <v>0</v>
      </c>
      <c r="R14" s="6">
        <f t="shared" si="0"/>
        <v>0.45199767700218918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x14ac:dyDescent="0.25">
      <c r="B15" s="1">
        <v>1</v>
      </c>
      <c r="C15" s="6">
        <v>-2768.2949399300001</v>
      </c>
      <c r="D15">
        <v>-30016849.189100001</v>
      </c>
      <c r="E15" s="6">
        <v>5656779685</v>
      </c>
      <c r="F15">
        <v>-1E-3</v>
      </c>
      <c r="G15">
        <v>-47</v>
      </c>
      <c r="H15" s="6">
        <v>-10.555574287600001</v>
      </c>
      <c r="I15" s="6">
        <v>6.4913311489999996</v>
      </c>
      <c r="J15" s="6"/>
      <c r="K15" s="1">
        <v>1</v>
      </c>
      <c r="L15" s="6">
        <f t="shared" si="1"/>
        <v>0</v>
      </c>
      <c r="M15" s="6">
        <f t="shared" si="0"/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 t="shared" si="0"/>
        <v>0</v>
      </c>
      <c r="R15" s="6">
        <f t="shared" si="0"/>
        <v>0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7" spans="1:18" x14ac:dyDescent="0.25">
      <c r="A17" t="s">
        <v>18</v>
      </c>
      <c r="B17">
        <v>10</v>
      </c>
      <c r="C17">
        <v>18</v>
      </c>
      <c r="D17">
        <v>850</v>
      </c>
      <c r="E17">
        <v>7</v>
      </c>
      <c r="F17">
        <v>0.01</v>
      </c>
      <c r="G17">
        <v>0.08</v>
      </c>
      <c r="H17">
        <v>0.1</v>
      </c>
      <c r="R17" s="9"/>
    </row>
    <row r="18" spans="1:18" x14ac:dyDescent="0.25">
      <c r="B18" s="3" t="s">
        <v>15</v>
      </c>
      <c r="K18" s="2" t="s">
        <v>17</v>
      </c>
    </row>
    <row r="19" spans="1:18" x14ac:dyDescent="0.25">
      <c r="B19" s="1" t="s">
        <v>14</v>
      </c>
      <c r="C19" s="1" t="s">
        <v>0</v>
      </c>
      <c r="D19" s="1" t="s">
        <v>1</v>
      </c>
      <c r="E19" s="1" t="s">
        <v>2</v>
      </c>
      <c r="F19" s="1" t="s">
        <v>3</v>
      </c>
      <c r="G19" s="1" t="s">
        <v>4</v>
      </c>
      <c r="H19" s="1" t="s">
        <v>5</v>
      </c>
      <c r="I19" s="1" t="s">
        <v>6</v>
      </c>
      <c r="J19" s="1"/>
      <c r="K19" s="1" t="s">
        <v>16</v>
      </c>
      <c r="L19" s="1" t="s">
        <v>0</v>
      </c>
      <c r="M19" s="1" t="s">
        <v>1</v>
      </c>
      <c r="N19" s="1" t="s">
        <v>2</v>
      </c>
      <c r="O19" s="1" t="s">
        <v>3</v>
      </c>
      <c r="P19" s="1" t="s">
        <v>4</v>
      </c>
      <c r="Q19" s="1" t="s">
        <v>5</v>
      </c>
      <c r="R19" s="1" t="s">
        <v>6</v>
      </c>
    </row>
    <row r="20" spans="1:18" x14ac:dyDescent="0.25">
      <c r="B20" s="1">
        <v>0.05</v>
      </c>
      <c r="C20">
        <f>-83.4567690918</f>
        <v>-83.456769091799998</v>
      </c>
      <c r="D20">
        <v>-6938981.81678</v>
      </c>
      <c r="E20">
        <v>-217796435.90200001</v>
      </c>
      <c r="F20">
        <v>-0.02</v>
      </c>
      <c r="G20">
        <v>-47</v>
      </c>
      <c r="H20">
        <v>-27.574333882299999</v>
      </c>
      <c r="I20">
        <v>-2.3747658059999999E-2</v>
      </c>
      <c r="J20" s="12"/>
      <c r="K20" s="1">
        <v>0.05</v>
      </c>
      <c r="L20" s="6">
        <f>ABS((C20-C$30)/C$30)*100</f>
        <v>98.265309600158375</v>
      </c>
      <c r="M20" s="6">
        <f t="shared" ref="M20:R20" si="2">ABS((D20-D$30)/D$30)*100</f>
        <v>0</v>
      </c>
      <c r="N20" s="6">
        <f t="shared" si="2"/>
        <v>16.171307982204727</v>
      </c>
      <c r="O20" s="6">
        <f t="shared" si="2"/>
        <v>0</v>
      </c>
      <c r="P20" s="6">
        <f t="shared" si="2"/>
        <v>0</v>
      </c>
      <c r="Q20" s="6">
        <f t="shared" si="2"/>
        <v>0</v>
      </c>
      <c r="R20" s="6">
        <f t="shared" si="2"/>
        <v>377.51021981244168</v>
      </c>
    </row>
    <row r="21" spans="1:18" x14ac:dyDescent="0.25">
      <c r="B21" s="1">
        <v>0.1</v>
      </c>
      <c r="C21">
        <f>-513.029281132</f>
        <v>-513.02928113200005</v>
      </c>
      <c r="D21">
        <v>-6938981.81678</v>
      </c>
      <c r="E21">
        <v>-195896059.62</v>
      </c>
      <c r="F21">
        <v>-0.02</v>
      </c>
      <c r="G21">
        <v>-47</v>
      </c>
      <c r="H21">
        <v>-27.574333882299999</v>
      </c>
      <c r="I21">
        <v>-2.0344812750000001E-3</v>
      </c>
      <c r="J21" s="12"/>
      <c r="K21" s="1">
        <v>0.1</v>
      </c>
      <c r="L21" s="6">
        <f t="shared" ref="L21:L30" si="3">ABS((C21-C$30)/C$30)*100</f>
        <v>89.336431562089146</v>
      </c>
      <c r="M21" s="6">
        <f t="shared" ref="M21:M30" si="4">ABS((D21-D$30)/D$30)*100</f>
        <v>0</v>
      </c>
      <c r="N21" s="6">
        <f t="shared" ref="N21:N30" si="5">ABS((E21-E$30)/E$30)*100</f>
        <v>4.4897790928743992</v>
      </c>
      <c r="O21" s="6">
        <f t="shared" ref="O21:O30" si="6">ABS((F21-F$30)/F$30)*100</f>
        <v>0</v>
      </c>
      <c r="P21" s="6">
        <f t="shared" ref="P21:P30" si="7">ABS((G21-G$30)/G$30)*100</f>
        <v>0</v>
      </c>
      <c r="Q21" s="6">
        <f t="shared" ref="Q21:Q30" si="8">ABS((H21-H$30)/H$30)*100</f>
        <v>0</v>
      </c>
      <c r="R21" s="6">
        <f t="shared" ref="R21:R30" si="9">ABS((I21-I$30)/I$30)*100</f>
        <v>123.77452734088872</v>
      </c>
    </row>
    <row r="22" spans="1:18" x14ac:dyDescent="0.25">
      <c r="B22" s="1">
        <v>0.2</v>
      </c>
      <c r="C22">
        <v>-1547.26248588</v>
      </c>
      <c r="D22">
        <v>-6938981.81678</v>
      </c>
      <c r="E22" s="5">
        <v>-189037747.82699999</v>
      </c>
      <c r="F22">
        <v>-0.02</v>
      </c>
      <c r="G22">
        <v>-47</v>
      </c>
      <c r="H22">
        <v>-27.574333882299999</v>
      </c>
      <c r="I22">
        <v>5.2645085819999996E-3</v>
      </c>
      <c r="K22" s="1">
        <v>0.2</v>
      </c>
      <c r="L22" s="6">
        <f t="shared" si="3"/>
        <v>67.839380681766073</v>
      </c>
      <c r="M22" s="6">
        <f t="shared" si="4"/>
        <v>0</v>
      </c>
      <c r="N22" s="6">
        <f t="shared" si="5"/>
        <v>0.83159686301875102</v>
      </c>
      <c r="O22" s="6">
        <f t="shared" si="6"/>
        <v>0</v>
      </c>
      <c r="P22" s="6">
        <f t="shared" si="7"/>
        <v>0</v>
      </c>
      <c r="Q22" s="6">
        <f t="shared" si="8"/>
        <v>0</v>
      </c>
      <c r="R22" s="6">
        <f t="shared" si="9"/>
        <v>38.480041690675023</v>
      </c>
    </row>
    <row r="23" spans="1:18" x14ac:dyDescent="0.25">
      <c r="B23" s="1">
        <v>0.3</v>
      </c>
      <c r="C23">
        <v>-2121.8267615</v>
      </c>
      <c r="D23">
        <v>-6938981.81678</v>
      </c>
      <c r="E23">
        <v>-187471432.81900001</v>
      </c>
      <c r="F23">
        <v>-0.02</v>
      </c>
      <c r="G23">
        <v>-47</v>
      </c>
      <c r="H23">
        <v>-27.574333882299999</v>
      </c>
      <c r="I23">
        <v>7.3521290179999997E-3</v>
      </c>
      <c r="K23" s="1">
        <v>0.3</v>
      </c>
      <c r="L23" s="6">
        <f t="shared" si="3"/>
        <v>55.896776818038219</v>
      </c>
      <c r="M23" s="6">
        <f t="shared" si="4"/>
        <v>0</v>
      </c>
      <c r="N23" s="6">
        <f t="shared" si="5"/>
        <v>3.8661345180463925E-3</v>
      </c>
      <c r="O23" s="6">
        <f t="shared" si="6"/>
        <v>0</v>
      </c>
      <c r="P23" s="6">
        <f t="shared" si="7"/>
        <v>0</v>
      </c>
      <c r="Q23" s="6">
        <f t="shared" si="8"/>
        <v>0</v>
      </c>
      <c r="R23" s="6">
        <f t="shared" si="9"/>
        <v>14.084541106340545</v>
      </c>
    </row>
    <row r="24" spans="1:18" x14ac:dyDescent="0.25">
      <c r="B24" s="1">
        <v>0.4</v>
      </c>
      <c r="C24">
        <v>-3224.2237214400002</v>
      </c>
      <c r="D24">
        <v>-6938981.81678</v>
      </c>
      <c r="E24">
        <v>-187739550.11700001</v>
      </c>
      <c r="F24">
        <v>-0.02</v>
      </c>
      <c r="G24">
        <v>-47</v>
      </c>
      <c r="H24">
        <v>-27.574333882299999</v>
      </c>
      <c r="I24">
        <v>8.6863895699999995E-3</v>
      </c>
      <c r="K24" s="1">
        <v>0.4</v>
      </c>
      <c r="L24" s="6">
        <f t="shared" si="3"/>
        <v>32.982908428057499</v>
      </c>
      <c r="M24" s="6">
        <f t="shared" si="4"/>
        <v>0</v>
      </c>
      <c r="N24" s="6">
        <f t="shared" si="5"/>
        <v>0.13914601842338498</v>
      </c>
      <c r="O24" s="6">
        <f t="shared" si="6"/>
        <v>0</v>
      </c>
      <c r="P24" s="6">
        <f t="shared" si="7"/>
        <v>0</v>
      </c>
      <c r="Q24" s="6">
        <f t="shared" si="8"/>
        <v>0</v>
      </c>
      <c r="R24" s="6">
        <f t="shared" si="9"/>
        <v>1.5073517083983281</v>
      </c>
    </row>
    <row r="25" spans="1:18" x14ac:dyDescent="0.25">
      <c r="B25" s="1">
        <v>0.5</v>
      </c>
      <c r="C25">
        <v>-4286.0630700299998</v>
      </c>
      <c r="D25">
        <v>-6938981.81678</v>
      </c>
      <c r="E25">
        <v>-187577575.10499999</v>
      </c>
      <c r="F25">
        <v>-0.02</v>
      </c>
      <c r="G25">
        <v>-47</v>
      </c>
      <c r="H25">
        <v>-27.574333882299999</v>
      </c>
      <c r="I25">
        <v>8.9722109479999992E-3</v>
      </c>
      <c r="K25" s="1">
        <v>0.5</v>
      </c>
      <c r="L25" s="6">
        <f t="shared" si="3"/>
        <v>10.912050135579666</v>
      </c>
      <c r="M25" s="6">
        <f t="shared" si="4"/>
        <v>0</v>
      </c>
      <c r="N25" s="6">
        <f t="shared" si="5"/>
        <v>5.2749521958479609E-2</v>
      </c>
      <c r="O25" s="6">
        <f t="shared" si="6"/>
        <v>0</v>
      </c>
      <c r="P25" s="6">
        <f t="shared" si="7"/>
        <v>0</v>
      </c>
      <c r="Q25" s="6">
        <f t="shared" si="8"/>
        <v>0</v>
      </c>
      <c r="R25" s="6">
        <f t="shared" si="9"/>
        <v>4.8474012086678666</v>
      </c>
    </row>
    <row r="26" spans="1:18" x14ac:dyDescent="0.25">
      <c r="B26" s="1">
        <v>0.6</v>
      </c>
      <c r="C26">
        <v>-4693.9917337699999</v>
      </c>
      <c r="D26">
        <v>-6938981.81678</v>
      </c>
      <c r="E26">
        <v>-187648496.46799999</v>
      </c>
      <c r="F26">
        <v>-0.02</v>
      </c>
      <c r="G26">
        <v>-47</v>
      </c>
      <c r="H26">
        <v>-27.574333882299999</v>
      </c>
      <c r="I26">
        <v>8.1945291250000007E-3</v>
      </c>
      <c r="K26" s="1">
        <v>0.6</v>
      </c>
      <c r="L26" s="6">
        <f t="shared" si="3"/>
        <v>2.4330502352644472</v>
      </c>
      <c r="M26" s="6">
        <f t="shared" si="4"/>
        <v>0</v>
      </c>
      <c r="N26" s="6">
        <f t="shared" si="5"/>
        <v>9.0578550103359898E-2</v>
      </c>
      <c r="O26" s="6">
        <f t="shared" si="6"/>
        <v>0</v>
      </c>
      <c r="P26" s="6">
        <f t="shared" si="7"/>
        <v>0</v>
      </c>
      <c r="Q26" s="6">
        <f t="shared" si="8"/>
        <v>0</v>
      </c>
      <c r="R26" s="6">
        <f t="shared" si="9"/>
        <v>4.2404277090132032</v>
      </c>
    </row>
    <row r="27" spans="1:18" x14ac:dyDescent="0.25">
      <c r="B27" s="1">
        <v>0.7</v>
      </c>
      <c r="C27">
        <v>-4786.8446452300004</v>
      </c>
      <c r="D27">
        <v>-6938981.81678</v>
      </c>
      <c r="E27">
        <v>-187577823.21799999</v>
      </c>
      <c r="F27">
        <v>-0.02</v>
      </c>
      <c r="G27">
        <v>-47</v>
      </c>
      <c r="H27">
        <v>-27.574333882299999</v>
      </c>
      <c r="I27">
        <v>7.8190314989999999E-3</v>
      </c>
      <c r="K27" s="1">
        <v>0.7</v>
      </c>
      <c r="L27" s="6">
        <f t="shared" si="3"/>
        <v>0.50305634909046482</v>
      </c>
      <c r="M27" s="6">
        <f t="shared" si="4"/>
        <v>0</v>
      </c>
      <c r="N27" s="6">
        <f t="shared" si="5"/>
        <v>5.288186393927765E-2</v>
      </c>
      <c r="O27" s="6">
        <f t="shared" si="6"/>
        <v>0</v>
      </c>
      <c r="P27" s="6">
        <f t="shared" si="7"/>
        <v>0</v>
      </c>
      <c r="Q27" s="6">
        <f t="shared" si="8"/>
        <v>0</v>
      </c>
      <c r="R27" s="6">
        <f t="shared" si="9"/>
        <v>8.6284152936007423</v>
      </c>
    </row>
    <row r="28" spans="1:18" x14ac:dyDescent="0.25">
      <c r="B28" s="1">
        <v>0.8</v>
      </c>
      <c r="C28">
        <v>-4810.99343469</v>
      </c>
      <c r="D28">
        <v>-6938981.81678</v>
      </c>
      <c r="E28">
        <v>-187378735.097</v>
      </c>
      <c r="F28">
        <v>-0.02</v>
      </c>
      <c r="G28">
        <v>-47</v>
      </c>
      <c r="H28">
        <v>-27.574333882299999</v>
      </c>
      <c r="I28">
        <v>8.1348472010000002E-3</v>
      </c>
      <c r="K28" s="1">
        <v>0.8</v>
      </c>
      <c r="L28" s="6">
        <f t="shared" si="3"/>
        <v>1.1117650869862199E-3</v>
      </c>
      <c r="M28" s="6">
        <f t="shared" si="4"/>
        <v>0</v>
      </c>
      <c r="N28" s="6">
        <f t="shared" si="5"/>
        <v>5.3310541480503196E-2</v>
      </c>
      <c r="O28" s="6">
        <f t="shared" si="6"/>
        <v>0</v>
      </c>
      <c r="P28" s="6">
        <f t="shared" si="7"/>
        <v>0</v>
      </c>
      <c r="Q28" s="6">
        <f t="shared" si="8"/>
        <v>0</v>
      </c>
      <c r="R28" s="6">
        <f t="shared" si="9"/>
        <v>4.9378583274861372</v>
      </c>
    </row>
    <row r="29" spans="1:18" x14ac:dyDescent="0.25">
      <c r="B29" s="1">
        <v>0.9</v>
      </c>
      <c r="C29">
        <v>-4828.05878252</v>
      </c>
      <c r="D29">
        <v>-6938981.81678</v>
      </c>
      <c r="E29">
        <v>-187099156.59599999</v>
      </c>
      <c r="F29">
        <v>-0.02</v>
      </c>
      <c r="G29">
        <v>-47</v>
      </c>
      <c r="H29">
        <v>-27.574333882299999</v>
      </c>
      <c r="I29">
        <v>8.5058416710000005E-3</v>
      </c>
      <c r="K29" s="1">
        <v>0.9</v>
      </c>
      <c r="L29" s="6">
        <f t="shared" si="3"/>
        <v>0.35359996618189099</v>
      </c>
      <c r="M29" s="6">
        <f t="shared" si="4"/>
        <v>0</v>
      </c>
      <c r="N29" s="6">
        <f t="shared" si="5"/>
        <v>0.20243603111657049</v>
      </c>
      <c r="O29" s="6">
        <f t="shared" si="6"/>
        <v>0</v>
      </c>
      <c r="P29" s="6">
        <f t="shared" si="7"/>
        <v>0</v>
      </c>
      <c r="Q29" s="6">
        <f t="shared" si="8"/>
        <v>0</v>
      </c>
      <c r="R29" s="6">
        <f t="shared" si="9"/>
        <v>0.6024936924228198</v>
      </c>
    </row>
    <row r="30" spans="1:18" x14ac:dyDescent="0.25">
      <c r="B30" s="1">
        <v>1</v>
      </c>
      <c r="C30" s="6">
        <v>-4811.0469222299998</v>
      </c>
      <c r="D30">
        <v>-6938981.81678</v>
      </c>
      <c r="E30" s="6">
        <v>-187478680.99700001</v>
      </c>
      <c r="F30">
        <v>-0.02</v>
      </c>
      <c r="G30">
        <v>-47</v>
      </c>
      <c r="H30" s="6">
        <v>-27.574333882299999</v>
      </c>
      <c r="I30" s="6">
        <v>8.5573994629999997E-3</v>
      </c>
      <c r="J30" s="6"/>
      <c r="K30" s="1">
        <v>1</v>
      </c>
      <c r="L30" s="6">
        <f t="shared" si="3"/>
        <v>0</v>
      </c>
      <c r="M30" s="6">
        <f t="shared" si="4"/>
        <v>0</v>
      </c>
      <c r="N30" s="6">
        <f t="shared" si="5"/>
        <v>0</v>
      </c>
      <c r="O30" s="6">
        <f t="shared" si="6"/>
        <v>0</v>
      </c>
      <c r="P30" s="6">
        <f t="shared" si="7"/>
        <v>0</v>
      </c>
      <c r="Q30" s="6">
        <f t="shared" si="8"/>
        <v>0</v>
      </c>
      <c r="R30" s="6">
        <f t="shared" si="9"/>
        <v>0</v>
      </c>
    </row>
    <row r="32" spans="1:18" x14ac:dyDescent="0.25">
      <c r="A32" t="s">
        <v>18</v>
      </c>
      <c r="B32">
        <v>1</v>
      </c>
      <c r="C32">
        <v>11</v>
      </c>
      <c r="D32">
        <v>930</v>
      </c>
      <c r="E32">
        <v>31</v>
      </c>
      <c r="F32">
        <v>0.01</v>
      </c>
      <c r="G32">
        <v>0.01</v>
      </c>
      <c r="H32">
        <v>2.1000000000000001E-2</v>
      </c>
      <c r="R32" s="9"/>
    </row>
    <row r="33" spans="1:18" x14ac:dyDescent="0.25">
      <c r="B33" s="3" t="s">
        <v>15</v>
      </c>
      <c r="K33" s="2" t="s">
        <v>17</v>
      </c>
    </row>
    <row r="34" spans="1:18" x14ac:dyDescent="0.25">
      <c r="B34" s="1" t="s">
        <v>14</v>
      </c>
      <c r="C34" s="1" t="s">
        <v>0</v>
      </c>
      <c r="D34" s="1" t="s">
        <v>1</v>
      </c>
      <c r="E34" s="1" t="s">
        <v>2</v>
      </c>
      <c r="F34" s="1" t="s">
        <v>3</v>
      </c>
      <c r="G34" s="1" t="s">
        <v>4</v>
      </c>
      <c r="H34" s="1" t="s">
        <v>5</v>
      </c>
      <c r="I34" s="1" t="s">
        <v>6</v>
      </c>
      <c r="J34" s="1"/>
      <c r="K34" s="1" t="s">
        <v>16</v>
      </c>
      <c r="L34" s="1" t="s">
        <v>0</v>
      </c>
      <c r="M34" s="1" t="s">
        <v>1</v>
      </c>
      <c r="N34" s="1" t="s">
        <v>2</v>
      </c>
      <c r="O34" s="1" t="s">
        <v>3</v>
      </c>
      <c r="P34" s="1" t="s">
        <v>4</v>
      </c>
      <c r="Q34" s="1" t="s">
        <v>5</v>
      </c>
      <c r="R34" s="1" t="s">
        <v>6</v>
      </c>
    </row>
    <row r="35" spans="1:18" x14ac:dyDescent="0.25">
      <c r="B35" s="1">
        <v>0.05</v>
      </c>
      <c r="C35">
        <v>-528.00036227299995</v>
      </c>
      <c r="D35">
        <v>-39661025.879699998</v>
      </c>
      <c r="E35">
        <v>-74646590.985699996</v>
      </c>
      <c r="F35">
        <v>-1.0999999999999999E-2</v>
      </c>
      <c r="G35">
        <v>-127</v>
      </c>
      <c r="H35">
        <v>-16.627759594699999</v>
      </c>
      <c r="I35">
        <v>0.15872453989999999</v>
      </c>
      <c r="J35" s="12"/>
      <c r="K35" s="1">
        <v>0.05</v>
      </c>
      <c r="L35" s="6">
        <f>ABS((C35-C$45)/C$45)*100</f>
        <v>5527.4165144023646</v>
      </c>
      <c r="M35" s="6">
        <f t="shared" ref="M35:R45" si="10">ABS((D35-D$45)/D$45)*100</f>
        <v>0</v>
      </c>
      <c r="N35" s="6">
        <f t="shared" si="10"/>
        <v>71.679377445450953</v>
      </c>
      <c r="O35" s="6">
        <f t="shared" si="10"/>
        <v>0</v>
      </c>
      <c r="P35" s="6">
        <f t="shared" si="10"/>
        <v>0</v>
      </c>
      <c r="Q35" s="6">
        <f t="shared" si="10"/>
        <v>0</v>
      </c>
      <c r="R35" s="6">
        <f t="shared" si="10"/>
        <v>12002.403600974512</v>
      </c>
    </row>
    <row r="36" spans="1:18" x14ac:dyDescent="0.25">
      <c r="B36" s="1">
        <v>0.1</v>
      </c>
      <c r="C36">
        <v>-55.549298264699999</v>
      </c>
      <c r="D36">
        <v>-39661025.879699998</v>
      </c>
      <c r="E36">
        <v>-132282876.7</v>
      </c>
      <c r="F36">
        <v>-1.0999999999999999E-2</v>
      </c>
      <c r="G36">
        <v>-127</v>
      </c>
      <c r="H36">
        <v>-16.627759594699999</v>
      </c>
      <c r="I36">
        <v>0.103299024</v>
      </c>
      <c r="J36" s="12"/>
      <c r="K36" s="1">
        <v>0.1</v>
      </c>
      <c r="L36" s="6">
        <f t="shared" ref="L36:L45" si="11">ABS((C36-C$45)/C$45)*100</f>
        <v>492.04322715333217</v>
      </c>
      <c r="M36" s="6">
        <f t="shared" si="10"/>
        <v>0</v>
      </c>
      <c r="N36" s="6">
        <f t="shared" si="10"/>
        <v>49.812397699871738</v>
      </c>
      <c r="O36" s="6">
        <f t="shared" si="10"/>
        <v>0</v>
      </c>
      <c r="P36" s="6">
        <f t="shared" si="10"/>
        <v>0</v>
      </c>
      <c r="Q36" s="6">
        <f t="shared" si="10"/>
        <v>0</v>
      </c>
      <c r="R36" s="6">
        <f t="shared" si="10"/>
        <v>7776.3276354266663</v>
      </c>
    </row>
    <row r="37" spans="1:18" x14ac:dyDescent="0.25">
      <c r="B37" s="1">
        <v>0.2</v>
      </c>
      <c r="C37">
        <v>-168.62968875000001</v>
      </c>
      <c r="D37">
        <v>-39661025.879699998</v>
      </c>
      <c r="E37" s="5">
        <v>-86247304.302300006</v>
      </c>
      <c r="F37">
        <v>-1.0999999999999999E-2</v>
      </c>
      <c r="G37">
        <v>-127</v>
      </c>
      <c r="H37">
        <v>-16.627759594699999</v>
      </c>
      <c r="I37">
        <v>0.1409006029</v>
      </c>
      <c r="K37" s="1">
        <v>0.2</v>
      </c>
      <c r="L37" s="6">
        <f t="shared" si="11"/>
        <v>1697.2515988533189</v>
      </c>
      <c r="M37" s="6">
        <f t="shared" si="10"/>
        <v>0</v>
      </c>
      <c r="N37" s="6">
        <f t="shared" si="10"/>
        <v>67.278112513394007</v>
      </c>
      <c r="O37" s="6">
        <f t="shared" si="10"/>
        <v>0</v>
      </c>
      <c r="P37" s="6">
        <f t="shared" si="10"/>
        <v>0</v>
      </c>
      <c r="Q37" s="6">
        <f t="shared" si="10"/>
        <v>0</v>
      </c>
      <c r="R37" s="6">
        <f t="shared" si="10"/>
        <v>10643.36687314247</v>
      </c>
    </row>
    <row r="38" spans="1:18" x14ac:dyDescent="0.25">
      <c r="B38" s="1">
        <v>0.3</v>
      </c>
      <c r="C38">
        <v>-232.111578788</v>
      </c>
      <c r="D38">
        <v>-39661025.879699998</v>
      </c>
      <c r="E38">
        <v>-75089039.952600002</v>
      </c>
      <c r="F38">
        <v>-1.0999999999999999E-2</v>
      </c>
      <c r="G38">
        <v>-127</v>
      </c>
      <c r="H38">
        <v>-16.627759594699999</v>
      </c>
      <c r="I38">
        <v>0.15199204559999999</v>
      </c>
      <c r="K38" s="1">
        <v>0.3</v>
      </c>
      <c r="L38" s="6">
        <f t="shared" si="11"/>
        <v>2373.8402186554536</v>
      </c>
      <c r="M38" s="6">
        <f t="shared" si="10"/>
        <v>0</v>
      </c>
      <c r="N38" s="6">
        <f t="shared" si="10"/>
        <v>71.511514050408238</v>
      </c>
      <c r="O38" s="6">
        <f t="shared" si="10"/>
        <v>0</v>
      </c>
      <c r="P38" s="6">
        <f t="shared" si="10"/>
        <v>0</v>
      </c>
      <c r="Q38" s="6">
        <f t="shared" si="10"/>
        <v>0</v>
      </c>
      <c r="R38" s="6">
        <f t="shared" si="10"/>
        <v>11489.065440969802</v>
      </c>
    </row>
    <row r="39" spans="1:18" x14ac:dyDescent="0.25">
      <c r="B39" s="1">
        <v>0.4</v>
      </c>
      <c r="C39">
        <v>-354.14784186899999</v>
      </c>
      <c r="D39">
        <v>-39661025.879699998</v>
      </c>
      <c r="E39">
        <v>-76654540.265900001</v>
      </c>
      <c r="F39">
        <v>-1.0999999999999999E-2</v>
      </c>
      <c r="G39">
        <v>-127</v>
      </c>
      <c r="H39">
        <v>-16.627759594699999</v>
      </c>
      <c r="I39">
        <v>0.15937184639999999</v>
      </c>
      <c r="K39" s="1">
        <v>0.4</v>
      </c>
      <c r="L39" s="6">
        <f t="shared" si="11"/>
        <v>3674.5000880191242</v>
      </c>
      <c r="M39" s="6">
        <f t="shared" si="10"/>
        <v>0</v>
      </c>
      <c r="N39" s="6">
        <f t="shared" si="10"/>
        <v>70.917569398729626</v>
      </c>
      <c r="O39" s="6">
        <f t="shared" si="10"/>
        <v>0</v>
      </c>
      <c r="P39" s="6">
        <f t="shared" si="10"/>
        <v>0</v>
      </c>
      <c r="Q39" s="6">
        <f t="shared" si="10"/>
        <v>0</v>
      </c>
      <c r="R39" s="6">
        <f t="shared" si="10"/>
        <v>12051.759324553675</v>
      </c>
    </row>
    <row r="40" spans="1:18" x14ac:dyDescent="0.25">
      <c r="B40" s="1">
        <v>0.5</v>
      </c>
      <c r="C40">
        <v>-470.70683096300002</v>
      </c>
      <c r="D40">
        <v>-39661025.879699998</v>
      </c>
      <c r="E40">
        <v>-75534527.038900003</v>
      </c>
      <c r="F40">
        <v>-1.0999999999999999E-2</v>
      </c>
      <c r="G40">
        <v>-127</v>
      </c>
      <c r="H40">
        <v>-16.627759594699999</v>
      </c>
      <c r="I40">
        <v>0.16073715299999999</v>
      </c>
      <c r="K40" s="1">
        <v>0.5</v>
      </c>
      <c r="L40" s="6">
        <f t="shared" si="11"/>
        <v>4916.7832889357132</v>
      </c>
      <c r="M40" s="6">
        <f t="shared" si="10"/>
        <v>0</v>
      </c>
      <c r="N40" s="6">
        <f t="shared" si="10"/>
        <v>71.342498004833615</v>
      </c>
      <c r="O40" s="6">
        <f t="shared" si="10"/>
        <v>0</v>
      </c>
      <c r="P40" s="6">
        <f t="shared" si="10"/>
        <v>0</v>
      </c>
      <c r="Q40" s="6">
        <f t="shared" si="10"/>
        <v>0</v>
      </c>
      <c r="R40" s="6">
        <f t="shared" si="10"/>
        <v>12155.861006137913</v>
      </c>
    </row>
    <row r="41" spans="1:18" x14ac:dyDescent="0.25">
      <c r="B41" s="1">
        <v>0.6</v>
      </c>
      <c r="C41">
        <v>-514.77224339500003</v>
      </c>
      <c r="D41">
        <v>-39661025.879699998</v>
      </c>
      <c r="E41">
        <v>-75874569.133599997</v>
      </c>
      <c r="F41">
        <v>-1.0999999999999999E-2</v>
      </c>
      <c r="G41">
        <v>-127</v>
      </c>
      <c r="H41">
        <v>-16.627759594699999</v>
      </c>
      <c r="I41">
        <v>0.15677678179999999</v>
      </c>
      <c r="K41" s="1">
        <v>0.6</v>
      </c>
      <c r="L41" s="6">
        <f t="shared" si="11"/>
        <v>5386.4315076723014</v>
      </c>
      <c r="M41" s="6">
        <f t="shared" si="10"/>
        <v>0</v>
      </c>
      <c r="N41" s="6">
        <f t="shared" si="10"/>
        <v>71.213487373678319</v>
      </c>
      <c r="O41" s="6">
        <f t="shared" si="10"/>
        <v>0</v>
      </c>
      <c r="P41" s="6">
        <f t="shared" si="10"/>
        <v>0</v>
      </c>
      <c r="Q41" s="6">
        <f t="shared" si="10"/>
        <v>0</v>
      </c>
      <c r="R41" s="6">
        <f t="shared" si="10"/>
        <v>11853.891249588152</v>
      </c>
    </row>
    <row r="42" spans="1:18" x14ac:dyDescent="0.25">
      <c r="B42" s="1">
        <v>0.7</v>
      </c>
      <c r="C42">
        <v>-525.20704267300005</v>
      </c>
      <c r="D42">
        <v>-39661025.879699998</v>
      </c>
      <c r="E42">
        <v>-75355903.306799993</v>
      </c>
      <c r="F42">
        <v>-1.0999999999999999E-2</v>
      </c>
      <c r="G42">
        <v>-127</v>
      </c>
      <c r="H42">
        <v>-16.627759594699999</v>
      </c>
      <c r="I42">
        <v>0.15490938360000001</v>
      </c>
      <c r="K42" s="1">
        <v>0.7</v>
      </c>
      <c r="L42" s="6">
        <f t="shared" si="11"/>
        <v>5497.6453741338737</v>
      </c>
      <c r="M42" s="6">
        <f t="shared" si="10"/>
        <v>0</v>
      </c>
      <c r="N42" s="6">
        <f t="shared" si="10"/>
        <v>71.410267145115711</v>
      </c>
      <c r="O42" s="6">
        <f t="shared" si="10"/>
        <v>0</v>
      </c>
      <c r="P42" s="6">
        <f t="shared" si="10"/>
        <v>0</v>
      </c>
      <c r="Q42" s="6">
        <f t="shared" si="10"/>
        <v>0</v>
      </c>
      <c r="R42" s="6">
        <f t="shared" si="10"/>
        <v>11711.506167140462</v>
      </c>
    </row>
    <row r="43" spans="1:18" x14ac:dyDescent="0.25">
      <c r="B43" s="1">
        <v>0.8</v>
      </c>
      <c r="C43">
        <v>-528.07549729499999</v>
      </c>
      <c r="D43">
        <v>-39661025.879699998</v>
      </c>
      <c r="E43">
        <v>-73961868.062700003</v>
      </c>
      <c r="F43">
        <v>-1.0999999999999999E-2</v>
      </c>
      <c r="G43">
        <v>-127</v>
      </c>
      <c r="H43">
        <v>-16.627759594699999</v>
      </c>
      <c r="I43">
        <v>0.15657287689999999</v>
      </c>
      <c r="K43" s="1">
        <v>0.8</v>
      </c>
      <c r="L43" s="6">
        <f t="shared" si="11"/>
        <v>5528.2173018521935</v>
      </c>
      <c r="M43" s="6">
        <f t="shared" si="10"/>
        <v>0</v>
      </c>
      <c r="N43" s="6">
        <f t="shared" si="10"/>
        <v>71.939158625015395</v>
      </c>
      <c r="O43" s="6">
        <f t="shared" si="10"/>
        <v>0</v>
      </c>
      <c r="P43" s="6">
        <f t="shared" si="10"/>
        <v>0</v>
      </c>
      <c r="Q43" s="6">
        <f t="shared" si="10"/>
        <v>0</v>
      </c>
      <c r="R43" s="6">
        <f t="shared" si="10"/>
        <v>11838.343941039826</v>
      </c>
    </row>
    <row r="44" spans="1:18" x14ac:dyDescent="0.25">
      <c r="B44" s="1">
        <v>0.9</v>
      </c>
      <c r="C44">
        <v>-529.82247189199995</v>
      </c>
      <c r="D44">
        <v>-39661025.879699998</v>
      </c>
      <c r="E44">
        <v>-72278881.978</v>
      </c>
      <c r="F44">
        <v>-1.0999999999999999E-2</v>
      </c>
      <c r="G44">
        <v>-127</v>
      </c>
      <c r="H44">
        <v>-16.627759594699999</v>
      </c>
      <c r="I44">
        <v>0.15841004010000001</v>
      </c>
      <c r="K44" s="1">
        <v>0.9</v>
      </c>
      <c r="L44" s="6">
        <f t="shared" si="11"/>
        <v>5546.8365195646156</v>
      </c>
      <c r="M44" s="6">
        <f t="shared" si="10"/>
        <v>0</v>
      </c>
      <c r="N44" s="6">
        <f t="shared" si="10"/>
        <v>72.577676915535562</v>
      </c>
      <c r="O44" s="6">
        <f t="shared" si="10"/>
        <v>0</v>
      </c>
      <c r="P44" s="6">
        <f t="shared" si="10"/>
        <v>0</v>
      </c>
      <c r="Q44" s="6">
        <f t="shared" si="10"/>
        <v>0</v>
      </c>
      <c r="R44" s="6">
        <f t="shared" si="10"/>
        <v>11978.423669992048</v>
      </c>
    </row>
    <row r="45" spans="1:18" x14ac:dyDescent="0.25">
      <c r="B45" s="1">
        <v>1</v>
      </c>
      <c r="C45" s="6">
        <v>-9.3826422999200005</v>
      </c>
      <c r="D45">
        <v>-39661025.879699998</v>
      </c>
      <c r="E45" s="6">
        <v>-263576801.11700001</v>
      </c>
      <c r="F45">
        <v>-1.0999999999999999E-2</v>
      </c>
      <c r="G45">
        <v>-127</v>
      </c>
      <c r="H45" s="6">
        <v>-16.627759594699999</v>
      </c>
      <c r="I45" s="6">
        <v>1.311512532E-3</v>
      </c>
      <c r="J45" s="6"/>
      <c r="K45" s="1">
        <v>1</v>
      </c>
      <c r="L45" s="6">
        <f t="shared" si="11"/>
        <v>0</v>
      </c>
      <c r="M45" s="6">
        <f t="shared" si="10"/>
        <v>0</v>
      </c>
      <c r="N45" s="6">
        <f t="shared" si="10"/>
        <v>0</v>
      </c>
      <c r="O45" s="6">
        <f t="shared" si="10"/>
        <v>0</v>
      </c>
      <c r="P45" s="6">
        <f t="shared" si="10"/>
        <v>0</v>
      </c>
      <c r="Q45" s="6">
        <f t="shared" si="10"/>
        <v>0</v>
      </c>
      <c r="R45" s="6">
        <f t="shared" si="10"/>
        <v>0</v>
      </c>
    </row>
    <row r="47" spans="1:18" x14ac:dyDescent="0.25">
      <c r="A47" t="s">
        <v>18</v>
      </c>
      <c r="B47">
        <v>6</v>
      </c>
      <c r="C47">
        <v>10</v>
      </c>
      <c r="D47">
        <v>910</v>
      </c>
      <c r="E47">
        <v>7</v>
      </c>
      <c r="F47">
        <v>5</v>
      </c>
      <c r="G47">
        <v>0.06</v>
      </c>
      <c r="H47">
        <v>6.0999999999999999E-2</v>
      </c>
      <c r="R47" s="9"/>
    </row>
    <row r="48" spans="1:18" x14ac:dyDescent="0.25">
      <c r="B48" s="3" t="s">
        <v>15</v>
      </c>
      <c r="K48" s="2" t="s">
        <v>17</v>
      </c>
    </row>
    <row r="49" spans="2:18" x14ac:dyDescent="0.25">
      <c r="B49" s="1" t="s">
        <v>14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/>
      <c r="K49" s="1" t="s">
        <v>16</v>
      </c>
      <c r="L49" s="1" t="s">
        <v>0</v>
      </c>
      <c r="M49" s="1" t="s">
        <v>1</v>
      </c>
      <c r="N49" s="1" t="s">
        <v>2</v>
      </c>
      <c r="O49" s="1" t="s">
        <v>3</v>
      </c>
      <c r="P49" s="1" t="s">
        <v>4</v>
      </c>
      <c r="Q49" s="1" t="s">
        <v>5</v>
      </c>
      <c r="R49" s="1" t="s">
        <v>6</v>
      </c>
    </row>
    <row r="50" spans="2:18" x14ac:dyDescent="0.25">
      <c r="B50" s="1">
        <v>0.05</v>
      </c>
      <c r="C50">
        <f>-54.0760110007</f>
        <v>-54.076011000699999</v>
      </c>
      <c r="D50">
        <v>-27506088.7696</v>
      </c>
      <c r="E50">
        <v>-191045849.449</v>
      </c>
      <c r="F50">
        <v>-1E-3</v>
      </c>
      <c r="G50">
        <v>-107</v>
      </c>
      <c r="H50">
        <v>-15.280963267900001</v>
      </c>
      <c r="I50">
        <v>-2.5635049560000001E-2</v>
      </c>
      <c r="J50" s="12"/>
      <c r="K50" s="1">
        <v>0.05</v>
      </c>
      <c r="L50" s="6">
        <f>ABS((C50-C$60)/C$60)*100</f>
        <v>98.225480241574758</v>
      </c>
      <c r="M50" s="6">
        <f t="shared" ref="M50:R60" si="12">ABS((D50-D$60)/D$60)*100</f>
        <v>0</v>
      </c>
      <c r="N50" s="6">
        <f t="shared" si="12"/>
        <v>14.912243768571473</v>
      </c>
      <c r="O50" s="6">
        <f t="shared" si="12"/>
        <v>0</v>
      </c>
      <c r="P50" s="6">
        <f t="shared" si="12"/>
        <v>0</v>
      </c>
      <c r="Q50" s="6">
        <f t="shared" si="12"/>
        <v>0</v>
      </c>
      <c r="R50" s="6">
        <f t="shared" si="12"/>
        <v>598.46562827834782</v>
      </c>
    </row>
    <row r="51" spans="2:18" x14ac:dyDescent="0.25">
      <c r="B51" s="1">
        <v>0.1</v>
      </c>
      <c r="C51">
        <f>-321.582904521</f>
        <v>-321.58290452099999</v>
      </c>
      <c r="D51">
        <v>-27506088.7696</v>
      </c>
      <c r="E51">
        <v>-173590554.484</v>
      </c>
      <c r="F51">
        <v>-1E-3</v>
      </c>
      <c r="G51">
        <v>-107</v>
      </c>
      <c r="H51">
        <v>-15.280963267900001</v>
      </c>
      <c r="I51">
        <v>-1.131037975E-2</v>
      </c>
      <c r="J51" s="12"/>
      <c r="K51" s="1">
        <v>0.1</v>
      </c>
      <c r="L51" s="6">
        <f t="shared" ref="L51:L60" si="13">ABS((C51-C$60)/C$60)*100</f>
        <v>89.447165064802846</v>
      </c>
      <c r="M51" s="6">
        <f t="shared" si="12"/>
        <v>0</v>
      </c>
      <c r="N51" s="6">
        <f t="shared" si="12"/>
        <v>4.4130514759597599</v>
      </c>
      <c r="O51" s="6">
        <f t="shared" si="12"/>
        <v>0</v>
      </c>
      <c r="P51" s="6">
        <f t="shared" si="12"/>
        <v>0</v>
      </c>
      <c r="Q51" s="6">
        <f t="shared" si="12"/>
        <v>0</v>
      </c>
      <c r="R51" s="6">
        <f t="shared" si="12"/>
        <v>208.16837235521427</v>
      </c>
    </row>
    <row r="52" spans="2:18" x14ac:dyDescent="0.25">
      <c r="B52" s="1">
        <v>0.2</v>
      </c>
      <c r="C52">
        <f>-975.220640403</f>
        <v>-975.22064040299995</v>
      </c>
      <c r="D52">
        <v>-27506088.7696</v>
      </c>
      <c r="E52" s="5">
        <v>-167605517.16100001</v>
      </c>
      <c r="F52">
        <v>-1E-3</v>
      </c>
      <c r="G52">
        <v>-107</v>
      </c>
      <c r="H52">
        <v>-15.280963267900001</v>
      </c>
      <c r="I52">
        <v>-6.095505805E-3</v>
      </c>
      <c r="K52" s="1">
        <v>0.2</v>
      </c>
      <c r="L52" s="6">
        <f t="shared" si="13"/>
        <v>67.997855921790517</v>
      </c>
      <c r="M52" s="6">
        <f t="shared" si="12"/>
        <v>0</v>
      </c>
      <c r="N52" s="6">
        <f t="shared" si="12"/>
        <v>0.81310900242191042</v>
      </c>
      <c r="O52" s="6">
        <f t="shared" si="12"/>
        <v>0</v>
      </c>
      <c r="P52" s="6">
        <f t="shared" si="12"/>
        <v>0</v>
      </c>
      <c r="Q52" s="6">
        <f t="shared" si="12"/>
        <v>0</v>
      </c>
      <c r="R52" s="6">
        <f t="shared" si="12"/>
        <v>66.081258466021893</v>
      </c>
    </row>
    <row r="53" spans="2:18" x14ac:dyDescent="0.25">
      <c r="B53" s="1">
        <v>0.3</v>
      </c>
      <c r="C53">
        <f>-1339.71040999</f>
        <v>-1339.71040999</v>
      </c>
      <c r="D53">
        <v>-27506088.7696</v>
      </c>
      <c r="E53">
        <v>-166288157.12599999</v>
      </c>
      <c r="F53">
        <v>-1E-3</v>
      </c>
      <c r="G53">
        <v>-107</v>
      </c>
      <c r="H53">
        <v>-15.280963267900001</v>
      </c>
      <c r="I53">
        <v>-4.6080242849999998E-3</v>
      </c>
      <c r="K53" s="1">
        <v>0.3</v>
      </c>
      <c r="L53" s="6">
        <f t="shared" si="13"/>
        <v>56.037019944676317</v>
      </c>
      <c r="M53" s="6">
        <f t="shared" si="12"/>
        <v>0</v>
      </c>
      <c r="N53" s="6">
        <f t="shared" si="12"/>
        <v>2.072959240333164E-2</v>
      </c>
      <c r="O53" s="6">
        <f t="shared" si="12"/>
        <v>0</v>
      </c>
      <c r="P53" s="6">
        <f t="shared" si="12"/>
        <v>0</v>
      </c>
      <c r="Q53" s="6">
        <f t="shared" si="12"/>
        <v>0</v>
      </c>
      <c r="R53" s="6">
        <f t="shared" si="12"/>
        <v>25.552578699380092</v>
      </c>
    </row>
    <row r="54" spans="2:18" x14ac:dyDescent="0.25">
      <c r="B54" s="1">
        <v>0.4</v>
      </c>
      <c r="C54">
        <f>-2039.44707587</f>
        <v>-2039.4470758699999</v>
      </c>
      <c r="D54">
        <v>-27506088.7696</v>
      </c>
      <c r="E54">
        <v>-166562757.007</v>
      </c>
      <c r="F54">
        <v>-1E-3</v>
      </c>
      <c r="G54">
        <v>-107</v>
      </c>
      <c r="H54">
        <v>-15.280963267900001</v>
      </c>
      <c r="I54">
        <v>-3.6416000700000002E-3</v>
      </c>
      <c r="K54" s="1">
        <v>0.4</v>
      </c>
      <c r="L54" s="6">
        <f t="shared" si="13"/>
        <v>33.074961236562856</v>
      </c>
      <c r="M54" s="6">
        <f t="shared" si="12"/>
        <v>0</v>
      </c>
      <c r="N54" s="6">
        <f t="shared" si="12"/>
        <v>0.18589878375348312</v>
      </c>
      <c r="O54" s="6">
        <f t="shared" si="12"/>
        <v>0</v>
      </c>
      <c r="P54" s="6">
        <f t="shared" si="12"/>
        <v>0</v>
      </c>
      <c r="Q54" s="6">
        <f t="shared" si="12"/>
        <v>0</v>
      </c>
      <c r="R54" s="6">
        <f t="shared" si="12"/>
        <v>0.77910811610596775</v>
      </c>
    </row>
    <row r="55" spans="2:18" x14ac:dyDescent="0.25">
      <c r="B55" s="1">
        <v>0.5</v>
      </c>
      <c r="C55">
        <f>-2713.93049725</f>
        <v>-2713.9304972499999</v>
      </c>
      <c r="D55">
        <v>-27506088.7696</v>
      </c>
      <c r="E55">
        <v>-166413099.72999999</v>
      </c>
      <c r="F55">
        <v>-1E-3</v>
      </c>
      <c r="G55">
        <v>-107</v>
      </c>
      <c r="H55">
        <v>-15.280963267900001</v>
      </c>
      <c r="I55">
        <v>-3.415181711E-3</v>
      </c>
      <c r="K55" s="1">
        <v>0.5</v>
      </c>
      <c r="L55" s="6">
        <f t="shared" si="13"/>
        <v>10.941594965267887</v>
      </c>
      <c r="M55" s="6">
        <f t="shared" si="12"/>
        <v>0</v>
      </c>
      <c r="N55" s="6">
        <f t="shared" si="12"/>
        <v>9.5881368845148987E-2</v>
      </c>
      <c r="O55" s="6">
        <f t="shared" si="12"/>
        <v>0</v>
      </c>
      <c r="P55" s="6">
        <f t="shared" si="12"/>
        <v>0</v>
      </c>
      <c r="Q55" s="6">
        <f t="shared" si="12"/>
        <v>0</v>
      </c>
      <c r="R55" s="6">
        <f t="shared" si="12"/>
        <v>6.9482181465953197</v>
      </c>
    </row>
    <row r="56" spans="2:18" x14ac:dyDescent="0.25">
      <c r="B56" s="1">
        <v>0.6</v>
      </c>
      <c r="C56">
        <f>-2969.92517675</f>
        <v>-2969.92517675</v>
      </c>
      <c r="D56">
        <v>-27506088.7696</v>
      </c>
      <c r="E56">
        <v>-166445362.50099999</v>
      </c>
      <c r="F56">
        <v>-1E-3</v>
      </c>
      <c r="G56">
        <v>-107</v>
      </c>
      <c r="H56">
        <v>-15.280963267900001</v>
      </c>
      <c r="I56">
        <v>-3.9532775489999998E-3</v>
      </c>
      <c r="K56" s="1">
        <v>0.6</v>
      </c>
      <c r="L56" s="6">
        <f t="shared" si="13"/>
        <v>2.5410563822979388</v>
      </c>
      <c r="M56" s="6">
        <f t="shared" si="12"/>
        <v>0</v>
      </c>
      <c r="N56" s="6">
        <f t="shared" si="12"/>
        <v>0.11528711577183656</v>
      </c>
      <c r="O56" s="6">
        <f t="shared" si="12"/>
        <v>0</v>
      </c>
      <c r="P56" s="6">
        <f t="shared" si="12"/>
        <v>0</v>
      </c>
      <c r="Q56" s="6">
        <f t="shared" si="12"/>
        <v>0</v>
      </c>
      <c r="R56" s="6">
        <f t="shared" si="12"/>
        <v>7.7130153604029763</v>
      </c>
    </row>
    <row r="57" spans="2:18" x14ac:dyDescent="0.25">
      <c r="B57" s="1">
        <v>0.7</v>
      </c>
      <c r="C57">
        <f>-3030.23048624</f>
        <v>-3030.2304862400001</v>
      </c>
      <c r="D57">
        <v>-27506088.7696</v>
      </c>
      <c r="E57">
        <v>-166380657.192</v>
      </c>
      <c r="F57">
        <v>-1E-3</v>
      </c>
      <c r="G57">
        <v>-107</v>
      </c>
      <c r="H57">
        <v>-15.280963267900001</v>
      </c>
      <c r="I57">
        <v>-4.2132734020000001E-3</v>
      </c>
      <c r="K57" s="1">
        <v>0.7</v>
      </c>
      <c r="L57" s="6">
        <f t="shared" si="13"/>
        <v>0.56212041332328033</v>
      </c>
      <c r="M57" s="6">
        <f t="shared" si="12"/>
        <v>0</v>
      </c>
      <c r="N57" s="6">
        <f t="shared" si="12"/>
        <v>7.6367493794328126E-2</v>
      </c>
      <c r="O57" s="6">
        <f t="shared" si="12"/>
        <v>0</v>
      </c>
      <c r="P57" s="6">
        <f t="shared" si="12"/>
        <v>0</v>
      </c>
      <c r="Q57" s="6">
        <f t="shared" si="12"/>
        <v>0</v>
      </c>
      <c r="R57" s="6">
        <f t="shared" si="12"/>
        <v>14.79699490919891</v>
      </c>
    </row>
    <row r="58" spans="2:18" x14ac:dyDescent="0.25">
      <c r="B58" s="1">
        <v>0.8</v>
      </c>
      <c r="C58">
        <f>-3047.73034946</f>
        <v>-3047.7303494600001</v>
      </c>
      <c r="D58">
        <v>-27506088.7696</v>
      </c>
      <c r="E58">
        <v>-166179245.354</v>
      </c>
      <c r="F58">
        <v>-1E-3</v>
      </c>
      <c r="G58">
        <v>-107</v>
      </c>
      <c r="H58">
        <v>-15.280963267900001</v>
      </c>
      <c r="I58">
        <v>-3.9721321280000001E-3</v>
      </c>
      <c r="K58" s="1">
        <v>0.8</v>
      </c>
      <c r="L58" s="6">
        <f t="shared" si="13"/>
        <v>1.2142600515279742E-2</v>
      </c>
      <c r="M58" s="6">
        <f t="shared" si="12"/>
        <v>0</v>
      </c>
      <c r="N58" s="6">
        <f t="shared" si="12"/>
        <v>4.4779792539733188E-2</v>
      </c>
      <c r="O58" s="6">
        <f t="shared" si="12"/>
        <v>0</v>
      </c>
      <c r="P58" s="6">
        <f t="shared" si="12"/>
        <v>0</v>
      </c>
      <c r="Q58" s="6">
        <f t="shared" si="12"/>
        <v>0</v>
      </c>
      <c r="R58" s="6">
        <f t="shared" si="12"/>
        <v>8.2267368313264342</v>
      </c>
    </row>
    <row r="59" spans="2:18" x14ac:dyDescent="0.25">
      <c r="B59" s="1">
        <v>0.9</v>
      </c>
      <c r="C59">
        <f>-3057.53974939</f>
        <v>-3057.53974939</v>
      </c>
      <c r="D59">
        <v>-27506088.7696</v>
      </c>
      <c r="E59">
        <v>-165961372.94600001</v>
      </c>
      <c r="F59">
        <v>-1E-3</v>
      </c>
      <c r="G59">
        <v>-107</v>
      </c>
      <c r="H59">
        <v>-15.280963267900001</v>
      </c>
      <c r="I59">
        <v>-3.7183609159999998E-3</v>
      </c>
      <c r="K59" s="1">
        <v>0.9</v>
      </c>
      <c r="L59" s="6">
        <f t="shared" si="13"/>
        <v>0.33404086320064574</v>
      </c>
      <c r="M59" s="6">
        <f t="shared" si="12"/>
        <v>0</v>
      </c>
      <c r="N59" s="6">
        <f t="shared" si="12"/>
        <v>0.17582795365261955</v>
      </c>
      <c r="O59" s="6">
        <f t="shared" si="12"/>
        <v>0</v>
      </c>
      <c r="P59" s="6">
        <f t="shared" si="12"/>
        <v>0</v>
      </c>
      <c r="Q59" s="6">
        <f t="shared" si="12"/>
        <v>0</v>
      </c>
      <c r="R59" s="6">
        <f t="shared" si="12"/>
        <v>1.3123570243486782</v>
      </c>
    </row>
    <row r="60" spans="2:18" x14ac:dyDescent="0.25">
      <c r="B60" s="1">
        <v>1</v>
      </c>
      <c r="C60" s="6">
        <f>-3047.36032067</f>
        <v>-3047.36032067</v>
      </c>
      <c r="D60">
        <v>-27506088.7696</v>
      </c>
      <c r="E60" s="6">
        <v>-166253693.41299999</v>
      </c>
      <c r="F60">
        <v>-1E-3</v>
      </c>
      <c r="G60">
        <v>-107</v>
      </c>
      <c r="H60" s="6">
        <v>-15.280963267900001</v>
      </c>
      <c r="I60" s="6">
        <v>-3.6701948559999999E-3</v>
      </c>
      <c r="J60" s="6"/>
      <c r="K60" s="1">
        <v>1</v>
      </c>
      <c r="L60" s="6">
        <f t="shared" si="13"/>
        <v>0</v>
      </c>
      <c r="M60" s="6">
        <f t="shared" si="12"/>
        <v>0</v>
      </c>
      <c r="N60" s="6">
        <f t="shared" si="12"/>
        <v>0</v>
      </c>
      <c r="O60" s="6">
        <f t="shared" si="12"/>
        <v>0</v>
      </c>
      <c r="P60" s="6">
        <f t="shared" si="12"/>
        <v>0</v>
      </c>
      <c r="Q60" s="6">
        <f t="shared" si="12"/>
        <v>0</v>
      </c>
      <c r="R60" s="6">
        <f t="shared" si="12"/>
        <v>0</v>
      </c>
    </row>
  </sheetData>
  <conditionalFormatting sqref="D5:I15">
    <cfRule type="cellIs" dxfId="7" priority="9" operator="lessThanOrEqual">
      <formula>0</formula>
    </cfRule>
    <cfRule type="cellIs" dxfId="6" priority="10" operator="greaterThan">
      <formula>0</formula>
    </cfRule>
  </conditionalFormatting>
  <conditionalFormatting sqref="D20:I30">
    <cfRule type="cellIs" dxfId="5" priority="5" operator="lessThanOrEqual">
      <formula>0</formula>
    </cfRule>
    <cfRule type="cellIs" dxfId="4" priority="6" operator="greaterThan">
      <formula>0</formula>
    </cfRule>
  </conditionalFormatting>
  <conditionalFormatting sqref="D35:I45">
    <cfRule type="cellIs" dxfId="3" priority="3" operator="lessThanOrEqual">
      <formula>0</formula>
    </cfRule>
    <cfRule type="cellIs" dxfId="2" priority="4" operator="greaterThan">
      <formula>0</formula>
    </cfRule>
  </conditionalFormatting>
  <conditionalFormatting sqref="D50:I60">
    <cfRule type="cellIs" dxfId="1" priority="1" operator="lessThanOr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Description</vt:lpstr>
      <vt:lpstr>2_MAXNRG_H1</vt:lpstr>
      <vt:lpstr>3_MINCOST_C1</vt:lpstr>
      <vt:lpstr>4_MINCOST_C2</vt:lpstr>
      <vt:lpstr>7_MAXEFF_RE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Lebeuf</dc:creator>
  <cp:lastModifiedBy>Xavier Lebeuf</cp:lastModifiedBy>
  <dcterms:created xsi:type="dcterms:W3CDTF">2022-05-26T16:52:53Z</dcterms:created>
  <dcterms:modified xsi:type="dcterms:W3CDTF">2022-06-01T16:52:12Z</dcterms:modified>
</cp:coreProperties>
</file>